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REFERAT KSIĘGOWOŚCI I FINANSÓW\strona internetowa BIP\SPZŁ\"/>
    </mc:Choice>
  </mc:AlternateContent>
  <xr:revisionPtr revIDLastSave="0" documentId="8_{5E808F98-7CC1-4332-9005-EF5CC2C777BC}" xr6:coauthVersionLast="36" xr6:coauthVersionMax="36" xr10:uidLastSave="{00000000-0000-0000-0000-000000000000}"/>
  <bookViews>
    <workbookView xWindow="0" yWindow="0" windowWidth="28800" windowHeight="11805" xr2:uid="{F9E27189-CCDD-4E82-BC4E-217984ACED51}"/>
  </bookViews>
  <sheets>
    <sheet name="SPZŁ" sheetId="1" r:id="rId1"/>
  </sheets>
  <definedNames>
    <definedName name="_xlnm.Print_Area" localSheetId="0">SPZŁ!$A$1:$O$222</definedName>
    <definedName name="Z_0895D930_E21A_4054_8F86_C2533AD61D29_.wvu.PrintArea" localSheetId="0" hidden="1">SPZŁ!$A$1:$O$222</definedName>
    <definedName name="Z_0CD67EB4_77F9_483C_AE73_12907F5A0486_.wvu.PrintArea" localSheetId="0" hidden="1">SPZŁ!$A$1:$O$222</definedName>
    <definedName name="Z_16AC3293_5C65_4BD3_8604_D18E7E6610D6_.wvu.PrintArea" localSheetId="0" hidden="1">SPZŁ!$A$1:$O$222</definedName>
    <definedName name="Z_294876DD_9C80_40D5_B526_20FFDBBEC7FB_.wvu.PrintArea" localSheetId="0" hidden="1">SPZŁ!$A$2:$O$222</definedName>
    <definedName name="Z_294876DD_9C80_40D5_B526_20FFDBBEC7FB_.wvu.Rows" localSheetId="0" hidden="1">SPZŁ!#REF!,SPZŁ!#REF!,SPZŁ!#REF!,SPZŁ!#REF!,SPZŁ!#REF!</definedName>
    <definedName name="Z_55A88370_FD1C_42A8_9EB6_F91EBC658038_.wvu.PrintArea" localSheetId="0" hidden="1">SPZŁ!$A$1:$O$222</definedName>
    <definedName name="Z_884E61A4_CF9C_47C6_BF0C_583F5A395E75_.wvu.PrintArea" localSheetId="0" hidden="1">SPZŁ!$A$1:$O$222</definedName>
    <definedName name="Z_90BEE390_42BB_4522_B8BD_671D0843DD8B_.wvu.PrintArea" localSheetId="0" hidden="1">SPZŁ!$A$1:$O$222</definedName>
    <definedName name="Z_9A3A3699_D168_4BF3_AA6F_BE650B2EA670_.wvu.PrintArea" localSheetId="0" hidden="1">SPZŁ!$A$1:$O$222</definedName>
    <definedName name="Z_A4E680E7_EA74_4C97_A3B5_FBB22E928A0E_.wvu.PrintArea" localSheetId="0" hidden="1">SPZŁ!$A$1:$O$222</definedName>
    <definedName name="Z_B492267C_1A97_4917_93BB_0B06DF4A45F2_.wvu.PrintArea" localSheetId="0" hidden="1">SPZŁ!$A$1:$O$222</definedName>
    <definedName name="Z_C6AEC030_3580_425F_B842_09E269B52290_.wvu.PrintArea" localSheetId="0" hidden="1">SPZŁ!$A$1:$O$222</definedName>
    <definedName name="Z_CC5FC7AD_546F_4F53_A39C_FBE679B848B6_.wvu.PrintArea" localSheetId="0" hidden="1">SPZŁ!$A$2:$O$222</definedName>
    <definedName name="Z_CC5FC7AD_546F_4F53_A39C_FBE679B848B6_.wvu.Rows" localSheetId="0" hidden="1">SPZŁ!#REF!,SPZŁ!#REF!,SPZŁ!#REF!,SPZŁ!#REF!,SPZŁ!#REF!</definedName>
    <definedName name="Z_FF12F5BC_D44A_491B_A778_182CD2E49FED_.wvu.PrintArea" localSheetId="0" hidden="1">SPZŁ!$A$1:$O$222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J57" i="1"/>
  <c r="H57" i="1"/>
  <c r="E57" i="1"/>
  <c r="I57" i="1" s="1"/>
  <c r="J56" i="1"/>
  <c r="I56" i="1"/>
  <c r="H48" i="1"/>
  <c r="H47" i="1"/>
  <c r="I47" i="1" s="1"/>
  <c r="K62" i="1" s="1"/>
  <c r="I46" i="1"/>
  <c r="K61" i="1" s="1"/>
  <c r="H46" i="1"/>
  <c r="H45" i="1"/>
  <c r="H43" i="1"/>
  <c r="G42" i="1"/>
  <c r="F42" i="1"/>
  <c r="E42" i="1"/>
  <c r="D42" i="1"/>
  <c r="H42" i="1" s="1"/>
  <c r="I41" i="1"/>
  <c r="K56" i="1" s="1"/>
  <c r="H41" i="1"/>
  <c r="I33" i="1"/>
  <c r="I48" i="1" s="1"/>
  <c r="K63" i="1" s="1"/>
  <c r="I32" i="1"/>
  <c r="I31" i="1"/>
  <c r="I30" i="1"/>
  <c r="I45" i="1" s="1"/>
  <c r="K60" i="1" s="1"/>
  <c r="I28" i="1"/>
  <c r="I43" i="1" s="1"/>
  <c r="K58" i="1" s="1"/>
  <c r="G27" i="1"/>
  <c r="E27" i="1"/>
  <c r="I27" i="1" s="1"/>
  <c r="I42" i="1" s="1"/>
  <c r="K57" i="1" s="1"/>
  <c r="I26" i="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<sst xmlns="http://schemas.openxmlformats.org/spreadsheetml/2006/main" count="390" uniqueCount="210">
  <si>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</si>
  <si>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</si>
  <si>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</si>
  <si>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</si>
  <si>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</si>
  <si>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Szkoła Podstawowa im. Mieczysława Fogga w Złotokłosie</t>
  </si>
  <si>
    <t>1.2</t>
  </si>
  <si>
    <t>Siedziba jednostki</t>
  </si>
  <si>
    <t>Złotokłos</t>
  </si>
  <si>
    <t>1.3</t>
  </si>
  <si>
    <t>Adres jednostki</t>
  </si>
  <si>
    <t>05-504 Złotokłos, ul. Traugutta 10</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</si>
  <si>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</si>
  <si>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</si>
  <si>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</si>
  <si>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</si>
  <si>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</si>
  <si>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</si>
  <si>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</si>
  <si>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</si>
  <si>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</si>
  <si>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</si>
  <si>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</si>
  <si>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</si>
  <si>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</si>
  <si>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</si>
  <si>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</si>
  <si>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</si>
  <si>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</si>
  <si>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</si>
  <si>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</si>
  <si>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</si>
  <si>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</si>
  <si>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</si>
  <si>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</si>
  <si>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</si>
  <si>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</si>
  <si>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</si>
  <si>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</si>
  <si>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</si>
  <si>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</si>
  <si>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</si>
  <si>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</si>
  <si>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</si>
  <si>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</si>
  <si>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</si>
  <si>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</si>
  <si>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</si>
  <si>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</si>
  <si>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</si>
  <si>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</si>
  <si>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</si>
  <si>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</si>
  <si>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</si>
  <si>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</si>
  <si>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</si>
  <si>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</si>
  <si>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</si>
  <si>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</si>
  <si>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</si>
  <si>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</si>
  <si>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</si>
  <si>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</si>
  <si>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</si>
  <si>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</si>
  <si>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</si>
  <si>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</si>
  <si>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</si>
  <si>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</si>
  <si>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</si>
  <si>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</si>
  <si>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</si>
  <si>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</si>
  <si>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</si>
  <si>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</si>
  <si>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</si>
  <si>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</si>
  <si>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</si>
  <si>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</si>
  <si>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</si>
  <si>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</si>
  <si>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</si>
  <si>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</si>
  <si>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</si>
  <si>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</si>
  <si>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</si>
  <si>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</si>
  <si>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</si>
  <si>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</si>
  <si>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</si>
  <si>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</si>
  <si>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</si>
  <si>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</si>
  <si>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</si>
  <si>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</si>
  <si>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</si>
  <si>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</si>
  <si>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</si>
  <si>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</si>
  <si>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</si>
  <si>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</si>
  <si>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</si>
  <si>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</si>
  <si>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</si>
  <si>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</si>
  <si>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</si>
  <si>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</si>
  <si>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</si>
  <si>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</si>
  <si>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</si>
  <si>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</si>
  <si>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</si>
  <si>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</si>
  <si>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</si>
  <si>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</si>
  <si>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</si>
  <si>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</si>
  <si>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</si>
  <si>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</si>
  <si>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</si>
  <si>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</si>
  <si>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</si>
  <si>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</si>
  <si>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</si>
  <si>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</si>
  <si>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</si>
  <si>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</si>
  <si>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</si>
  <si>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</si>
  <si>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</si>
  <si>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</si>
  <si>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</si>
  <si>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</si>
  <si>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</si>
  <si>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</si>
  <si>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</si>
  <si>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</si>
  <si>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</si>
  <si>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</si>
  <si>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</si>
  <si>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</si>
  <si>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</si>
  <si>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</si>
  <si>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</si>
  <si>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</si>
  <si>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</si>
  <si>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</si>
  <si>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</si>
  <si>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</si>
  <si>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</si>
  <si>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</si>
  <si>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</si>
  <si>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</si>
  <si>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</si>
  <si>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</si>
  <si>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</si>
  <si>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</si>
  <si>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</si>
  <si>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</si>
  <si>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</si>
  <si>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</si>
  <si>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</si>
  <si>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</si>
  <si>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</si>
  <si>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</si>
  <si>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</si>
  <si>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</si>
  <si>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</si>
  <si>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</si>
  <si>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</si>
  <si>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</si>
  <si>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</si>
  <si>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</si>
  <si>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</si>
  <si>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</si>
  <si>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</si>
  <si>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</si>
  <si>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</si>
  <si>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</si>
  <si>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</si>
  <si>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</si>
  <si>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</si>
  <si>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</si>
  <si>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</si>
  <si>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</si>
  <si>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</si>
  <si>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</si>
  <si>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</si>
  <si>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</si>
  <si>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</si>
  <si>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</si>
  <si>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</si>
  <si>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</si>
  <si>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</si>
  <si>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</si>
  <si>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</si>
  <si>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</si>
  <si>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</si>
  <si>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</si>
  <si>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</si>
  <si>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</si>
  <si>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</si>
  <si>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</si>
  <si>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</si>
  <si>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</si>
  <si>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</si>
  <si>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</si>
  <si>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</si>
  <si>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</si>
  <si>
    <t>§302- Wydatki osobowe niezaliczone do wynagrodzeń, i inne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</si>
</sst>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19">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wrapText="1"/>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5"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1" fillId="0" borderId="0" xfId="1" applyFont="1" applyBorder="1" applyAlignment="1">
      <alignment horizontal="left" vertical="top" wrapText="1"/>
    </xf>
    <xf numFmtId="0" fontId="5" fillId="0" borderId="1" xfId="1" applyFont="1" applyBorder="1" applyAlignment="1">
      <alignment horizontal="center" vertical="center"/>
    </xf>
    <xf numFmtId="0" fontId="11" fillId="0" borderId="0" xfId="1" applyFont="1" applyBorder="1" applyAlignment="1">
      <alignment horizontal="left" wrapText="1"/>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5" fillId="0" borderId="0" xfId="1" applyFont="1" applyBorder="1" applyAlignment="1">
      <alignment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5" fillId="3" borderId="10" xfId="1" applyFont="1" applyFill="1" applyBorder="1" applyAlignment="1">
      <alignment horizontal="right" vertical="top"/>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7"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0"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1" fillId="0" borderId="0" xfId="1" applyFont="1" applyBorder="1"/>
    <xf numFmtId="0" fontId="21"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2" fillId="0" borderId="0" xfId="1" applyFont="1" applyBorder="1"/>
    <xf numFmtId="0" fontId="6" fillId="0" borderId="1" xfId="1" applyFont="1" applyBorder="1" applyAlignment="1"/>
    <xf numFmtId="0" fontId="23"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0"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4" fillId="0" borderId="0" xfId="1" applyFont="1" applyBorder="1"/>
    <xf numFmtId="0" fontId="5" fillId="0" borderId="13" xfId="1" applyFont="1" applyBorder="1" applyAlignment="1">
      <alignment vertical="center"/>
    </xf>
    <xf numFmtId="0" fontId="25"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vertical="center"/>
    </xf>
    <xf numFmtId="0" fontId="6" fillId="0" borderId="0" xfId="1" applyFont="1" applyBorder="1" applyAlignment="1">
      <alignment vertical="top" wrapText="1"/>
    </xf>
    <xf numFmtId="0" fontId="26" fillId="0" borderId="1" xfId="1" applyFont="1" applyBorder="1" applyAlignment="1">
      <alignment horizontal="left" vertical="top" wrapText="1"/>
    </xf>
    <xf numFmtId="0" fontId="26" fillId="0" borderId="3" xfId="1" applyFont="1" applyBorder="1" applyAlignment="1">
      <alignment vertical="center" wrapText="1"/>
    </xf>
    <xf numFmtId="4" fontId="5" fillId="0" borderId="1" xfId="1" applyNumberFormat="1" applyFont="1" applyBorder="1" applyAlignment="1">
      <alignment horizontal="center" vertical="center"/>
    </xf>
    <xf numFmtId="0" fontId="27" fillId="0" borderId="0" xfId="0" applyFont="1" applyBorder="1" applyAlignment="1">
      <alignment horizontal="left" vertical="top"/>
    </xf>
    <xf numFmtId="0" fontId="6" fillId="0" borderId="0" xfId="1" applyFont="1" applyBorder="1" applyAlignment="1">
      <alignment horizontal="right"/>
    </xf>
    <xf numFmtId="0" fontId="5" fillId="0" borderId="3" xfId="1" applyFont="1" applyBorder="1" applyAlignment="1">
      <alignment horizontal="left" vertical="center" indent="2"/>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5" fillId="0" borderId="12" xfId="1" applyNumberFormat="1" applyFont="1" applyBorder="1" applyAlignment="1">
      <alignment horizontal="center" vertical="center"/>
    </xf>
    <xf numFmtId="0" fontId="14" fillId="0" borderId="3" xfId="1" applyFont="1" applyBorder="1" applyAlignment="1">
      <alignment vertical="center" wrapText="1"/>
    </xf>
    <xf numFmtId="0" fontId="0" fillId="0" borderId="5" xfId="0" applyBorder="1" applyAlignment="1">
      <alignment vertical="center"/>
    </xf>
    <xf numFmtId="4" fontId="5" fillId="0" borderId="5" xfId="1" applyNumberFormat="1" applyFont="1" applyBorder="1" applyAlignment="1">
      <alignment horizontal="center"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horizontal="center"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horizontal="center"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5" fillId="0" borderId="5" xfId="1" applyNumberFormat="1" applyFont="1" applyFill="1" applyBorder="1" applyAlignment="1">
      <alignment horizontal="center"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8"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29"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4" fontId="5" fillId="0" borderId="13" xfId="1" applyNumberFormat="1" applyFont="1" applyBorder="1" applyAlignment="1">
      <alignment vertical="center"/>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2" fillId="0" borderId="1" xfId="1" applyFont="1" applyBorder="1" applyAlignment="1">
      <alignment vertical="center" wrapText="1"/>
    </xf>
    <xf numFmtId="2" fontId="15" fillId="0" borderId="1" xfId="1" applyNumberFormat="1" applyFont="1" applyBorder="1" applyAlignment="1">
      <alignment vertical="center" wrapText="1"/>
    </xf>
    <xf numFmtId="2" fontId="29"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0" fillId="0" borderId="0" xfId="1" applyFont="1" applyBorder="1"/>
    <xf numFmtId="0" fontId="3" fillId="0" borderId="0" xfId="0" applyFont="1" applyBorder="1" applyAlignment="1">
      <alignment vertical="top" wrapText="1"/>
    </xf>
    <xf numFmtId="0" fontId="31"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2" fillId="0" borderId="0" xfId="1" applyFont="1" applyBorder="1" applyAlignment="1">
      <alignment horizontal="left"/>
    </xf>
    <xf numFmtId="0" fontId="5" fillId="0" borderId="0" xfId="1" applyFont="1" applyAlignment="1">
      <alignment wrapText="1"/>
    </xf>
    <xf numFmtId="0" fontId="5" fillId="0" borderId="2" xfId="1" applyFont="1" applyBorder="1" applyAlignment="1">
      <alignment vertical="center" wrapText="1"/>
    </xf>
  </cellXfs>
  <cellStyles count="2">
    <cellStyle name="Normalny" xfId="0" builtinId="0"/>
    <cellStyle name="Normalny 2" xfId="1" xr:uid="{8A1F77ED-9571-42DD-AC77-DDE3D52B2D7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7DD7D-DB4C-44E5-8BE6-9AE28DA7860E}">
  <sheetPr>
    <pageSetUpPr fitToPage="1"/>
  </sheetPr>
  <dimension ref="A1:IO228"/>
  <sheetViews>
    <sheetView showGridLines="0" tabSelected="1" topLeftCell="A208" zoomScale="110" zoomScaleNormal="110" zoomScaleSheetLayoutView="90" workbookViewId="0">
      <selection activeCell="C170" sqref="C170"/>
    </sheetView>
  </sheetViews>
  <sheetFormatPr defaultColWidth="21.7109375" defaultRowHeight="17.45" customHeight="1" x14ac:dyDescent="0.2"/>
  <cols>
    <col min="1" max="1" width="5" style="89" customWidth="1"/>
    <col min="2" max="2" width="14.28515625" style="171" customWidth="1"/>
    <col min="3" max="3" width="30"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17"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34.5"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6"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15.75"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6.75"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35286.910000000003</v>
      </c>
      <c r="E26" s="92">
        <v>0</v>
      </c>
      <c r="F26" s="92">
        <v>2194.5</v>
      </c>
      <c r="G26" s="92">
        <v>0</v>
      </c>
      <c r="H26" s="92">
        <v>0</v>
      </c>
      <c r="I26" s="93">
        <f>SUM(E26:H26)</f>
        <v>2194.5</v>
      </c>
      <c r="J26" s="26"/>
      <c r="K26" s="27"/>
      <c r="L26" s="71"/>
      <c r="M26" s="94"/>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5" t="s">
        <v>2</v>
      </c>
      <c r="C27" s="91" t="s">
        <v>44</v>
      </c>
      <c r="D27" s="93">
        <v>9877607.4000000004</v>
      </c>
      <c r="E27" s="93">
        <f>SUM(E28,E30,E31,E32,E33)</f>
        <v>0</v>
      </c>
      <c r="F27" s="93">
        <v>165042.45000000001</v>
      </c>
      <c r="G27" s="93">
        <f>SUM(G28,G30,G31,G32,G33)</f>
        <v>0</v>
      </c>
      <c r="H27" s="93">
        <v>95899.07</v>
      </c>
      <c r="I27" s="93">
        <f>SUM(E27:H27)</f>
        <v>260941.52000000002</v>
      </c>
      <c r="J27" s="96"/>
      <c r="K27" s="27"/>
      <c r="L27" s="71"/>
      <c r="M27" s="94"/>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5" t="s">
        <v>3</v>
      </c>
      <c r="C28" s="97" t="s">
        <v>45</v>
      </c>
      <c r="D28" s="92">
        <v>0</v>
      </c>
      <c r="E28" s="92">
        <v>0</v>
      </c>
      <c r="F28" s="92">
        <v>0</v>
      </c>
      <c r="G28" s="92">
        <v>0</v>
      </c>
      <c r="H28" s="92">
        <v>0</v>
      </c>
      <c r="I28" s="93">
        <f>SUM(E28:H28)</f>
        <v>0</v>
      </c>
      <c r="J28" s="26"/>
      <c r="K28" s="27"/>
      <c r="L28" s="71"/>
      <c r="M28" s="94"/>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5" t="s">
        <v>46</v>
      </c>
      <c r="C29" s="98" t="s">
        <v>47</v>
      </c>
      <c r="D29" s="99" t="s">
        <v>48</v>
      </c>
      <c r="E29" s="99" t="s">
        <v>48</v>
      </c>
      <c r="F29" s="99" t="s">
        <v>48</v>
      </c>
      <c r="G29" s="99" t="s">
        <v>48</v>
      </c>
      <c r="H29" s="99" t="s">
        <v>48</v>
      </c>
      <c r="I29" s="99" t="s">
        <v>48</v>
      </c>
      <c r="J29" s="26"/>
      <c r="K29" s="27"/>
      <c r="L29" s="100"/>
      <c r="M29" s="94"/>
      <c r="N29" s="4"/>
      <c r="O29" s="4"/>
      <c r="P29" s="4"/>
      <c r="Q29" s="101"/>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5" t="s">
        <v>6</v>
      </c>
      <c r="C30" s="98" t="s">
        <v>49</v>
      </c>
      <c r="D30" s="92">
        <v>8219317.6799999997</v>
      </c>
      <c r="E30" s="92">
        <v>0</v>
      </c>
      <c r="F30" s="92">
        <v>0</v>
      </c>
      <c r="G30" s="92">
        <v>0</v>
      </c>
      <c r="H30" s="92">
        <v>0</v>
      </c>
      <c r="I30" s="93">
        <f>SUM(E30:H30)</f>
        <v>0</v>
      </c>
      <c r="J30" s="26"/>
      <c r="K30" s="27"/>
      <c r="L30" s="71"/>
      <c r="M30" s="94"/>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5" t="s">
        <v>9</v>
      </c>
      <c r="C31" s="97" t="s">
        <v>50</v>
      </c>
      <c r="D31" s="92">
        <v>62444.45</v>
      </c>
      <c r="E31" s="92">
        <v>0</v>
      </c>
      <c r="F31" s="92">
        <v>0</v>
      </c>
      <c r="G31" s="92">
        <v>0</v>
      </c>
      <c r="H31" s="92">
        <v>0</v>
      </c>
      <c r="I31" s="93">
        <f>SUM(E31:H31)</f>
        <v>0</v>
      </c>
      <c r="J31" s="96"/>
      <c r="K31" s="27"/>
      <c r="L31" s="71"/>
      <c r="M31" s="94"/>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5" t="s">
        <v>12</v>
      </c>
      <c r="C32" s="97" t="s">
        <v>51</v>
      </c>
      <c r="D32" s="92">
        <v>909.32</v>
      </c>
      <c r="E32" s="92">
        <v>0</v>
      </c>
      <c r="F32" s="92">
        <v>0</v>
      </c>
      <c r="G32" s="92">
        <v>0</v>
      </c>
      <c r="H32" s="92">
        <v>0</v>
      </c>
      <c r="I32" s="93">
        <f>SUM(E32:H32)</f>
        <v>0</v>
      </c>
      <c r="J32" s="26"/>
      <c r="K32" s="27"/>
      <c r="L32" s="71"/>
      <c r="M32" s="94"/>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5" t="s">
        <v>52</v>
      </c>
      <c r="C33" s="97" t="s">
        <v>53</v>
      </c>
      <c r="D33" s="92">
        <v>1594935.95</v>
      </c>
      <c r="E33" s="92">
        <v>0</v>
      </c>
      <c r="F33" s="92">
        <v>165042.45000000001</v>
      </c>
      <c r="G33" s="92">
        <v>0</v>
      </c>
      <c r="H33" s="92">
        <v>95899.07</v>
      </c>
      <c r="I33" s="93">
        <f>SUM(E33:H33)</f>
        <v>260941.52000000002</v>
      </c>
      <c r="J33" s="26"/>
      <c r="K33" s="27"/>
      <c r="L33" s="71"/>
      <c r="M33" s="94"/>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2"/>
      <c r="B34" s="103" t="s">
        <v>15</v>
      </c>
      <c r="C34" s="104" t="s">
        <v>54</v>
      </c>
      <c r="D34" s="105" t="s">
        <v>48</v>
      </c>
      <c r="E34" s="105" t="s">
        <v>48</v>
      </c>
      <c r="F34" s="105" t="s">
        <v>48</v>
      </c>
      <c r="G34" s="105" t="s">
        <v>48</v>
      </c>
      <c r="H34" s="105" t="s">
        <v>48</v>
      </c>
      <c r="I34" s="105" t="s">
        <v>48</v>
      </c>
      <c r="J34" s="26"/>
      <c r="K34" s="27"/>
      <c r="L34" s="106"/>
      <c r="M34" s="94"/>
      <c r="N34" s="4"/>
      <c r="O34" s="4"/>
      <c r="P34" s="4"/>
      <c r="Q34" s="1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8"/>
      <c r="B35" s="109"/>
      <c r="C35" s="110"/>
      <c r="D35" s="33"/>
      <c r="E35" s="110"/>
      <c r="F35" s="110"/>
      <c r="G35" s="110"/>
      <c r="H35" s="110"/>
      <c r="I35" s="110"/>
      <c r="J35" s="111"/>
      <c r="K35" s="112"/>
      <c r="L35" s="113"/>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73.5" customHeight="1" x14ac:dyDescent="0.25">
      <c r="A36" s="64"/>
      <c r="B36" s="114"/>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5"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6" t="s">
        <v>55</v>
      </c>
      <c r="C38" s="117" t="s">
        <v>33</v>
      </c>
      <c r="D38" s="79" t="s">
        <v>56</v>
      </c>
      <c r="E38" s="79"/>
      <c r="F38" s="79"/>
      <c r="G38" s="80"/>
      <c r="H38" s="118"/>
      <c r="I38" s="119"/>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0"/>
      <c r="D39" s="25" t="s">
        <v>36</v>
      </c>
      <c r="E39" s="78" t="s">
        <v>57</v>
      </c>
      <c r="F39" s="78" t="s">
        <v>38</v>
      </c>
      <c r="G39" s="84" t="s">
        <v>39</v>
      </c>
      <c r="H39" s="121"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2" t="s">
        <v>63</v>
      </c>
      <c r="H40" s="123"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2">
        <v>0</v>
      </c>
      <c r="E41" s="92">
        <v>0</v>
      </c>
      <c r="F41" s="92">
        <v>0</v>
      </c>
      <c r="G41" s="92">
        <v>0</v>
      </c>
      <c r="H41" s="93">
        <f>SUM(D41:G41)</f>
        <v>0</v>
      </c>
      <c r="I41" s="93">
        <f>D26+I26-H41</f>
        <v>37481.410000000003</v>
      </c>
      <c r="J41" s="2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5" t="s">
        <v>2</v>
      </c>
      <c r="C42" s="91" t="s">
        <v>44</v>
      </c>
      <c r="D42" s="93">
        <f>SUM(D43,D45,D46,D47,D48)</f>
        <v>0</v>
      </c>
      <c r="E42" s="93">
        <f>SUM(E43,E45,E46,E47,E48)</f>
        <v>0</v>
      </c>
      <c r="F42" s="93">
        <f>SUM(F43,F45,F46,F47,F48)</f>
        <v>0</v>
      </c>
      <c r="G42" s="93">
        <f>SUM(G43,G45,G46,G47,G48)</f>
        <v>0</v>
      </c>
      <c r="H42" s="93">
        <f>SUM(D42:G42)</f>
        <v>0</v>
      </c>
      <c r="I42" s="93">
        <f t="shared" ref="I42:I43" si="0">D27+I27-H42</f>
        <v>10138548.92</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5" t="s">
        <v>3</v>
      </c>
      <c r="C43" s="97" t="s">
        <v>45</v>
      </c>
      <c r="D43" s="92">
        <v>0</v>
      </c>
      <c r="E43" s="92">
        <v>0</v>
      </c>
      <c r="F43" s="92">
        <v>0</v>
      </c>
      <c r="G43" s="92">
        <v>0</v>
      </c>
      <c r="H43" s="93">
        <f>SUM(D43:G43)</f>
        <v>0</v>
      </c>
      <c r="I43" s="93">
        <f t="shared" si="0"/>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5" t="s">
        <v>46</v>
      </c>
      <c r="C44" s="124" t="s">
        <v>47</v>
      </c>
      <c r="D44" s="99" t="s">
        <v>48</v>
      </c>
      <c r="E44" s="99" t="s">
        <v>48</v>
      </c>
      <c r="F44" s="99" t="s">
        <v>48</v>
      </c>
      <c r="G44" s="99" t="s">
        <v>48</v>
      </c>
      <c r="H44" s="99" t="s">
        <v>48</v>
      </c>
      <c r="I44" s="99"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4"/>
      <c r="B45" s="95" t="s">
        <v>6</v>
      </c>
      <c r="C45" s="98" t="s">
        <v>49</v>
      </c>
      <c r="D45" s="92">
        <v>0</v>
      </c>
      <c r="E45" s="92">
        <v>0</v>
      </c>
      <c r="F45" s="92">
        <v>0</v>
      </c>
      <c r="G45" s="92">
        <v>0</v>
      </c>
      <c r="H45" s="93">
        <f>SUM(D45:G45)</f>
        <v>0</v>
      </c>
      <c r="I45" s="93">
        <f>D30+I30-H45</f>
        <v>8219317.6799999997</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5" t="s">
        <v>9</v>
      </c>
      <c r="C46" s="97" t="s">
        <v>50</v>
      </c>
      <c r="D46" s="92">
        <v>0</v>
      </c>
      <c r="E46" s="92">
        <v>0</v>
      </c>
      <c r="F46" s="92">
        <v>0</v>
      </c>
      <c r="G46" s="92">
        <v>0</v>
      </c>
      <c r="H46" s="93">
        <f>SUM(D46:G46)</f>
        <v>0</v>
      </c>
      <c r="I46" s="93">
        <f t="shared" ref="I46:I48" si="1">D31+I31-H46</f>
        <v>62444.45</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5" t="s">
        <v>12</v>
      </c>
      <c r="C47" s="97" t="s">
        <v>51</v>
      </c>
      <c r="D47" s="92">
        <v>0</v>
      </c>
      <c r="E47" s="92">
        <v>0</v>
      </c>
      <c r="F47" s="92">
        <v>0</v>
      </c>
      <c r="G47" s="92">
        <v>0</v>
      </c>
      <c r="H47" s="93">
        <f>SUM(D47:G47)</f>
        <v>0</v>
      </c>
      <c r="I47" s="93">
        <f t="shared" si="1"/>
        <v>909.32</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5" t="s">
        <v>52</v>
      </c>
      <c r="C48" s="97" t="s">
        <v>53</v>
      </c>
      <c r="D48" s="92">
        <v>0</v>
      </c>
      <c r="E48" s="92">
        <v>0</v>
      </c>
      <c r="F48" s="92">
        <v>0</v>
      </c>
      <c r="G48" s="92">
        <v>0</v>
      </c>
      <c r="H48" s="93">
        <f>SUM(D48:G48)</f>
        <v>0</v>
      </c>
      <c r="I48" s="93">
        <f t="shared" si="1"/>
        <v>1855877.47</v>
      </c>
      <c r="J48" s="111"/>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3" t="s">
        <v>15</v>
      </c>
      <c r="C49" s="104" t="s">
        <v>54</v>
      </c>
      <c r="D49" s="105" t="s">
        <v>48</v>
      </c>
      <c r="E49" s="105" t="s">
        <v>48</v>
      </c>
      <c r="F49" s="105" t="s">
        <v>48</v>
      </c>
      <c r="G49" s="105" t="s">
        <v>48</v>
      </c>
      <c r="H49" s="105" t="s">
        <v>48</v>
      </c>
      <c r="I49" s="105"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5"/>
      <c r="C50" s="126"/>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5"/>
      <c r="C51" s="126"/>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5" t="s">
        <v>3</v>
      </c>
      <c r="B52" s="127" t="s">
        <v>31</v>
      </c>
      <c r="C52" s="128"/>
      <c r="D52" s="128"/>
      <c r="E52" s="128"/>
      <c r="F52" s="128"/>
      <c r="G52" s="128"/>
      <c r="H52" s="128"/>
      <c r="I52" s="128"/>
      <c r="J52" s="128"/>
      <c r="K52" s="129"/>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6" t="s">
        <v>55</v>
      </c>
      <c r="C53" s="117" t="s">
        <v>33</v>
      </c>
      <c r="D53" s="130" t="s">
        <v>66</v>
      </c>
      <c r="E53" s="131" t="s">
        <v>67</v>
      </c>
      <c r="F53" s="132"/>
      <c r="G53" s="132"/>
      <c r="H53" s="133"/>
      <c r="I53" s="134" t="s">
        <v>68</v>
      </c>
      <c r="J53" s="132" t="s">
        <v>69</v>
      </c>
      <c r="K53" s="133"/>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5"/>
      <c r="C54" s="120"/>
      <c r="D54" s="130"/>
      <c r="E54" s="136" t="s">
        <v>36</v>
      </c>
      <c r="F54" s="83" t="s">
        <v>70</v>
      </c>
      <c r="G54" s="83" t="s">
        <v>71</v>
      </c>
      <c r="H54" s="83" t="s">
        <v>72</v>
      </c>
      <c r="I54" s="137"/>
      <c r="J54" s="138" t="s">
        <v>73</v>
      </c>
      <c r="K54" s="138"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39"/>
      <c r="C55" s="87"/>
      <c r="D55" s="87" t="s">
        <v>75</v>
      </c>
      <c r="E55" s="87" t="s">
        <v>76</v>
      </c>
      <c r="F55" s="87" t="s">
        <v>77</v>
      </c>
      <c r="G55" s="87" t="s">
        <v>78</v>
      </c>
      <c r="H55" s="87" t="s">
        <v>79</v>
      </c>
      <c r="I55" s="87" t="s">
        <v>80</v>
      </c>
      <c r="J55" s="140"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2">
        <v>35286.910000000003</v>
      </c>
      <c r="E56" s="92">
        <v>0</v>
      </c>
      <c r="F56" s="92">
        <v>2194.5</v>
      </c>
      <c r="G56" s="92">
        <v>0</v>
      </c>
      <c r="H56" s="92">
        <v>0</v>
      </c>
      <c r="I56" s="93">
        <f>D56+E56+F56+G56-H56</f>
        <v>37481.410000000003</v>
      </c>
      <c r="J56" s="93">
        <f>D26-D56</f>
        <v>0</v>
      </c>
      <c r="K56" s="93">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5" t="s">
        <v>2</v>
      </c>
      <c r="C57" s="91" t="s">
        <v>44</v>
      </c>
      <c r="D57" s="93">
        <v>5663913.8499999996</v>
      </c>
      <c r="E57" s="93">
        <f>SUM(E58,E60,E61,E62,E63)</f>
        <v>0</v>
      </c>
      <c r="F57" s="93">
        <v>366789.19</v>
      </c>
      <c r="G57" s="93">
        <v>95899.07</v>
      </c>
      <c r="H57" s="93">
        <f>SUM(H58,H60,H61,H62,H63)</f>
        <v>0</v>
      </c>
      <c r="I57" s="93">
        <f>D57+E57+F57+G57-H57</f>
        <v>6126602.1100000003</v>
      </c>
      <c r="J57" s="93">
        <f>D27-D57</f>
        <v>4213693.5500000007</v>
      </c>
      <c r="K57" s="93">
        <f>I42-I57</f>
        <v>4011946.8099999996</v>
      </c>
      <c r="L57" s="26"/>
      <c r="M57" s="27"/>
      <c r="N57" s="4"/>
      <c r="O57" s="4"/>
      <c r="P57" s="4"/>
      <c r="Q57" s="141"/>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5" t="s">
        <v>3</v>
      </c>
      <c r="C58" s="97" t="s">
        <v>45</v>
      </c>
      <c r="D58" s="92">
        <v>0</v>
      </c>
      <c r="E58" s="92">
        <v>0</v>
      </c>
      <c r="F58" s="92">
        <v>0</v>
      </c>
      <c r="G58" s="92">
        <v>0</v>
      </c>
      <c r="H58" s="92">
        <v>0</v>
      </c>
      <c r="I58" s="93">
        <f>D58+E58+F58+G58-H58</f>
        <v>0</v>
      </c>
      <c r="J58" s="93">
        <f>D28-D58</f>
        <v>0</v>
      </c>
      <c r="K58" s="93">
        <f>I43-I58</f>
        <v>0</v>
      </c>
      <c r="L58" s="26"/>
      <c r="M58" s="27"/>
      <c r="N58" s="4"/>
      <c r="O58" s="4"/>
      <c r="P58" s="4"/>
      <c r="Q58" s="141"/>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45" customHeight="1" x14ac:dyDescent="0.25">
      <c r="B59" s="95" t="s">
        <v>46</v>
      </c>
      <c r="C59" s="98" t="s">
        <v>47</v>
      </c>
      <c r="D59" s="99" t="s">
        <v>48</v>
      </c>
      <c r="E59" s="99" t="s">
        <v>48</v>
      </c>
      <c r="F59" s="99" t="s">
        <v>48</v>
      </c>
      <c r="G59" s="99" t="s">
        <v>48</v>
      </c>
      <c r="H59" s="99" t="s">
        <v>48</v>
      </c>
      <c r="I59" s="99" t="s">
        <v>48</v>
      </c>
      <c r="J59" s="99" t="s">
        <v>48</v>
      </c>
      <c r="K59" s="99" t="s">
        <v>48</v>
      </c>
      <c r="L59" s="26"/>
      <c r="M59" s="27"/>
      <c r="N59" s="4"/>
      <c r="O59" s="4"/>
      <c r="P59" s="4"/>
      <c r="Q59" s="141"/>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5" t="s">
        <v>6</v>
      </c>
      <c r="C60" s="98" t="s">
        <v>49</v>
      </c>
      <c r="D60" s="92">
        <v>4067148.41</v>
      </c>
      <c r="E60" s="92">
        <v>0</v>
      </c>
      <c r="F60" s="92">
        <v>223762.28</v>
      </c>
      <c r="G60" s="92">
        <v>0</v>
      </c>
      <c r="H60" s="92">
        <v>0</v>
      </c>
      <c r="I60" s="93">
        <f>D60+E60+F60+G60-H60</f>
        <v>4290910.6900000004</v>
      </c>
      <c r="J60" s="93">
        <f>D30-D60</f>
        <v>4152169.2699999996</v>
      </c>
      <c r="K60" s="93">
        <f>I45-I60</f>
        <v>3928406.9899999993</v>
      </c>
      <c r="L60" s="26"/>
      <c r="M60" s="27"/>
      <c r="N60" s="4"/>
      <c r="O60" s="4"/>
      <c r="P60" s="4"/>
      <c r="Q60" s="141"/>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5" t="s">
        <v>9</v>
      </c>
      <c r="C61" s="97" t="s">
        <v>50</v>
      </c>
      <c r="D61" s="92">
        <v>34466.699999999997</v>
      </c>
      <c r="E61" s="92">
        <v>0</v>
      </c>
      <c r="F61" s="92">
        <v>4494.45</v>
      </c>
      <c r="G61" s="92">
        <v>0</v>
      </c>
      <c r="H61" s="92">
        <v>0</v>
      </c>
      <c r="I61" s="93">
        <f>D61+E61+F61+G61-H61</f>
        <v>38961.149999999994</v>
      </c>
      <c r="J61" s="93">
        <f>D31-D61</f>
        <v>27977.75</v>
      </c>
      <c r="K61" s="93">
        <f>I46-I61</f>
        <v>23483.300000000003</v>
      </c>
      <c r="L61" s="26"/>
      <c r="M61" s="27"/>
      <c r="N61" s="4"/>
      <c r="O61" s="4"/>
      <c r="P61" s="4"/>
      <c r="Q61" s="141"/>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5" t="s">
        <v>12</v>
      </c>
      <c r="C62" s="97" t="s">
        <v>51</v>
      </c>
      <c r="D62" s="92">
        <v>909.32</v>
      </c>
      <c r="E62" s="92">
        <v>0</v>
      </c>
      <c r="F62" s="92">
        <v>0</v>
      </c>
      <c r="G62" s="92">
        <v>0</v>
      </c>
      <c r="H62" s="92">
        <v>0</v>
      </c>
      <c r="I62" s="93">
        <f>D62+E62+F62+G62-H62</f>
        <v>909.32</v>
      </c>
      <c r="J62" s="93">
        <f>D32-D62</f>
        <v>0</v>
      </c>
      <c r="K62" s="93">
        <f>I47-I62</f>
        <v>0</v>
      </c>
      <c r="L62" s="26"/>
      <c r="M62" s="27"/>
      <c r="N62" s="4"/>
      <c r="O62" s="4"/>
      <c r="P62" s="4"/>
      <c r="Q62" s="141"/>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5" t="s">
        <v>52</v>
      </c>
      <c r="C63" s="97" t="s">
        <v>53</v>
      </c>
      <c r="D63" s="92">
        <v>1561389.42</v>
      </c>
      <c r="E63" s="92">
        <v>0</v>
      </c>
      <c r="F63" s="92">
        <v>138532.46</v>
      </c>
      <c r="G63" s="92">
        <v>95899.07</v>
      </c>
      <c r="H63" s="92">
        <v>0</v>
      </c>
      <c r="I63" s="93">
        <f>D63+E63+F63+G63-H63</f>
        <v>1795820.95</v>
      </c>
      <c r="J63" s="93">
        <f>D33-D63</f>
        <v>33546.530000000028</v>
      </c>
      <c r="K63" s="93">
        <f>I48-I63</f>
        <v>60056.520000000019</v>
      </c>
      <c r="L63" s="26"/>
      <c r="M63" s="27"/>
      <c r="N63" s="4"/>
      <c r="O63" s="4"/>
      <c r="P63" s="4"/>
      <c r="Q63" s="141"/>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8"/>
      <c r="B64" s="142"/>
      <c r="C64" s="143"/>
      <c r="D64" s="144"/>
      <c r="E64" s="145"/>
      <c r="F64" s="145"/>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6"/>
      <c r="B65" s="147"/>
      <c r="C65" s="148"/>
      <c r="D65" s="148"/>
      <c r="E65" s="148"/>
      <c r="F65" s="149"/>
      <c r="G65" s="19"/>
      <c r="H65" s="19"/>
      <c r="I65" s="149"/>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50" t="s">
        <v>83</v>
      </c>
      <c r="B66" s="151" t="s">
        <v>84</v>
      </c>
      <c r="C66" s="128"/>
      <c r="D66" s="128"/>
      <c r="E66" s="129"/>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8"/>
      <c r="B67" s="152" t="s">
        <v>55</v>
      </c>
      <c r="C67" s="153" t="s">
        <v>85</v>
      </c>
      <c r="D67" s="154" t="s">
        <v>86</v>
      </c>
      <c r="E67" s="155"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6" t="s">
        <v>3</v>
      </c>
      <c r="C68" s="157" t="s">
        <v>45</v>
      </c>
      <c r="D68" s="158">
        <v>0</v>
      </c>
      <c r="E68" s="158">
        <v>0</v>
      </c>
      <c r="F68" s="159" t="s">
        <v>89</v>
      </c>
      <c r="G68" s="26"/>
      <c r="H68" s="27"/>
      <c r="I68" s="160"/>
      <c r="J68" s="161"/>
      <c r="K68" s="162"/>
      <c r="L68" s="162"/>
      <c r="M68" s="162"/>
      <c r="N68" s="4"/>
      <c r="O68" s="4"/>
      <c r="P68" s="4"/>
      <c r="Q68" s="162"/>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3" t="s">
        <v>46</v>
      </c>
      <c r="C69" s="164" t="s">
        <v>90</v>
      </c>
      <c r="D69" s="158">
        <v>0</v>
      </c>
      <c r="E69" s="158">
        <v>0</v>
      </c>
      <c r="F69" s="159" t="s">
        <v>89</v>
      </c>
      <c r="G69" s="26"/>
      <c r="H69" s="27"/>
      <c r="I69" s="160"/>
      <c r="J69" s="161"/>
      <c r="K69" s="162"/>
      <c r="L69" s="162"/>
      <c r="M69" s="162"/>
      <c r="N69" s="4"/>
      <c r="O69" s="4"/>
      <c r="P69" s="4"/>
      <c r="Q69" s="162"/>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5" t="s">
        <v>6</v>
      </c>
      <c r="C70" s="157" t="s">
        <v>49</v>
      </c>
      <c r="D70" s="158">
        <v>0</v>
      </c>
      <c r="E70" s="158">
        <v>0</v>
      </c>
      <c r="F70" s="159" t="s">
        <v>89</v>
      </c>
      <c r="G70" s="26"/>
      <c r="H70" s="27"/>
      <c r="I70" s="160"/>
      <c r="J70" s="161"/>
      <c r="K70" s="162"/>
      <c r="L70" s="162"/>
      <c r="M70" s="162"/>
      <c r="N70" s="4"/>
      <c r="O70" s="4"/>
      <c r="P70" s="4"/>
      <c r="Q70" s="162"/>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6" t="s">
        <v>91</v>
      </c>
      <c r="C71" s="164" t="s">
        <v>90</v>
      </c>
      <c r="D71" s="158">
        <v>0</v>
      </c>
      <c r="E71" s="158">
        <v>0</v>
      </c>
      <c r="F71" s="159" t="s">
        <v>89</v>
      </c>
      <c r="G71" s="26"/>
      <c r="H71" s="27"/>
      <c r="I71" s="160"/>
      <c r="J71" s="161"/>
      <c r="K71" s="162"/>
      <c r="L71" s="162"/>
      <c r="M71" s="162"/>
      <c r="N71" s="4"/>
      <c r="O71" s="4"/>
      <c r="P71" s="4"/>
      <c r="Q71" s="162"/>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7" t="s">
        <v>9</v>
      </c>
      <c r="C72" s="168" t="s">
        <v>50</v>
      </c>
      <c r="D72" s="158">
        <v>0</v>
      </c>
      <c r="E72" s="158">
        <v>0</v>
      </c>
      <c r="F72" s="159" t="s">
        <v>89</v>
      </c>
      <c r="G72" s="26"/>
      <c r="H72" s="27"/>
      <c r="I72" s="160"/>
      <c r="J72" s="161"/>
      <c r="K72" s="162"/>
      <c r="L72" s="162"/>
      <c r="M72" s="162"/>
      <c r="N72" s="4"/>
      <c r="O72" s="4"/>
      <c r="P72" s="4"/>
      <c r="Q72" s="16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6" t="s">
        <v>92</v>
      </c>
      <c r="C73" s="164" t="s">
        <v>90</v>
      </c>
      <c r="D73" s="158">
        <v>0</v>
      </c>
      <c r="E73" s="158">
        <v>0</v>
      </c>
      <c r="F73" s="159" t="s">
        <v>89</v>
      </c>
      <c r="G73" s="26"/>
      <c r="H73" s="27"/>
      <c r="I73" s="160"/>
      <c r="J73" s="161"/>
      <c r="K73" s="162"/>
      <c r="L73" s="162"/>
      <c r="M73" s="162"/>
      <c r="N73" s="4"/>
      <c r="O73" s="4"/>
      <c r="P73" s="4"/>
      <c r="Q73" s="162"/>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7" t="s">
        <v>12</v>
      </c>
      <c r="C74" s="168" t="s">
        <v>51</v>
      </c>
      <c r="D74" s="158">
        <v>0</v>
      </c>
      <c r="E74" s="158">
        <v>0</v>
      </c>
      <c r="F74" s="159" t="s">
        <v>89</v>
      </c>
      <c r="G74" s="26"/>
      <c r="H74" s="27"/>
      <c r="I74" s="160"/>
      <c r="J74" s="161"/>
      <c r="K74" s="162"/>
      <c r="L74" s="162"/>
      <c r="M74" s="162"/>
      <c r="N74" s="4"/>
      <c r="O74" s="4"/>
      <c r="P74" s="4"/>
      <c r="Q74" s="162"/>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6" t="s">
        <v>93</v>
      </c>
      <c r="C75" s="164" t="s">
        <v>90</v>
      </c>
      <c r="D75" s="158">
        <v>0</v>
      </c>
      <c r="E75" s="158">
        <v>0</v>
      </c>
      <c r="F75" s="159" t="s">
        <v>89</v>
      </c>
      <c r="G75" s="26"/>
      <c r="H75" s="27"/>
      <c r="I75" s="160"/>
      <c r="J75" s="161"/>
      <c r="K75" s="162"/>
      <c r="L75" s="162"/>
      <c r="M75" s="162"/>
      <c r="N75" s="4"/>
      <c r="O75" s="4"/>
      <c r="P75" s="4"/>
      <c r="Q75" s="162"/>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7" t="s">
        <v>52</v>
      </c>
      <c r="C76" s="168" t="s">
        <v>53</v>
      </c>
      <c r="D76" s="158">
        <v>0</v>
      </c>
      <c r="E76" s="158">
        <v>0</v>
      </c>
      <c r="F76" s="159" t="s">
        <v>89</v>
      </c>
      <c r="G76" s="26"/>
      <c r="H76" s="27"/>
      <c r="I76" s="160"/>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6" t="s">
        <v>94</v>
      </c>
      <c r="C77" s="164" t="s">
        <v>90</v>
      </c>
      <c r="D77" s="158">
        <v>0</v>
      </c>
      <c r="E77" s="158">
        <v>0</v>
      </c>
      <c r="F77" s="159" t="s">
        <v>89</v>
      </c>
      <c r="G77" s="26"/>
      <c r="H77" s="27"/>
      <c r="I77" s="160"/>
      <c r="J77" s="169"/>
      <c r="K77" s="3"/>
      <c r="L77" s="3"/>
      <c r="M77" s="170"/>
      <c r="N77" s="4"/>
      <c r="O77" s="4"/>
      <c r="P77" s="4"/>
      <c r="Q77" s="170"/>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69"/>
      <c r="B78" s="2"/>
      <c r="C78" s="3"/>
      <c r="D78" s="3"/>
      <c r="E78" s="3"/>
      <c r="F78" s="3"/>
      <c r="G78" s="3"/>
      <c r="H78" s="3"/>
      <c r="I78" s="3"/>
      <c r="J78" s="169"/>
      <c r="K78" s="3"/>
      <c r="L78" s="3"/>
      <c r="M78" s="170"/>
      <c r="N78" s="4"/>
      <c r="O78" s="4"/>
      <c r="P78" s="4"/>
      <c r="Q78" s="170"/>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72"/>
      <c r="D79" s="61"/>
      <c r="E79" s="61"/>
      <c r="F79" s="19"/>
      <c r="G79" s="19"/>
      <c r="H79" s="173"/>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5" t="s">
        <v>95</v>
      </c>
      <c r="B80" s="174"/>
      <c r="C80" s="175" t="s">
        <v>96</v>
      </c>
      <c r="D80" s="103" t="s">
        <v>97</v>
      </c>
      <c r="E80" s="176" t="s">
        <v>98</v>
      </c>
      <c r="F80" s="19"/>
      <c r="G80" s="19"/>
      <c r="H80" s="177"/>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78">
        <v>1</v>
      </c>
      <c r="C81" s="168" t="s">
        <v>99</v>
      </c>
      <c r="D81" s="158">
        <v>0</v>
      </c>
      <c r="E81" s="159" t="s">
        <v>100</v>
      </c>
      <c r="F81" s="26"/>
      <c r="G81" s="27"/>
      <c r="H81" s="179"/>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78">
        <v>2</v>
      </c>
      <c r="C82" s="168" t="s">
        <v>101</v>
      </c>
      <c r="D82" s="158">
        <v>0</v>
      </c>
      <c r="E82" s="159" t="s">
        <v>100</v>
      </c>
      <c r="F82" s="26"/>
      <c r="G82" s="27"/>
      <c r="H82" s="179"/>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4"/>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69"/>
      <c r="B84" s="2"/>
      <c r="C84" s="3"/>
      <c r="D84" s="3"/>
      <c r="E84" s="180"/>
      <c r="F84" s="3"/>
      <c r="G84" s="3"/>
      <c r="H84" s="3"/>
      <c r="I84" s="3"/>
      <c r="J84" s="169"/>
      <c r="K84" s="3"/>
      <c r="L84" s="3"/>
      <c r="M84" s="170"/>
      <c r="N84" s="4"/>
      <c r="O84" s="4"/>
      <c r="P84" s="4"/>
      <c r="Q84" s="170"/>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5" t="s">
        <v>102</v>
      </c>
      <c r="B85" s="181"/>
      <c r="C85" s="14" t="s">
        <v>103</v>
      </c>
      <c r="D85" s="158">
        <v>0</v>
      </c>
      <c r="E85" s="156" t="s">
        <v>104</v>
      </c>
      <c r="F85" s="26"/>
      <c r="G85" s="27"/>
      <c r="H85" s="160"/>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7.45" customHeight="1" x14ac:dyDescent="0.25">
      <c r="A86" s="64"/>
      <c r="B86" s="114"/>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73.5" customHeight="1" x14ac:dyDescent="0.25">
      <c r="A87" s="64"/>
      <c r="B87" s="114"/>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2" t="s">
        <v>105</v>
      </c>
      <c r="B88" s="181"/>
      <c r="C88" s="14" t="s">
        <v>33</v>
      </c>
      <c r="D88" s="183"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4"/>
      <c r="C89" s="164" t="s">
        <v>45</v>
      </c>
      <c r="D89" s="158">
        <v>0</v>
      </c>
      <c r="E89" s="159"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4"/>
      <c r="C90" s="184" t="s">
        <v>49</v>
      </c>
      <c r="D90" s="158">
        <v>0</v>
      </c>
      <c r="E90" s="159"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4"/>
      <c r="C91" s="184" t="s">
        <v>50</v>
      </c>
      <c r="D91" s="158">
        <v>0</v>
      </c>
      <c r="E91" s="159"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4"/>
      <c r="C92" s="164" t="s">
        <v>51</v>
      </c>
      <c r="D92" s="185">
        <v>0</v>
      </c>
      <c r="E92" s="159"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4"/>
      <c r="C93" s="164" t="s">
        <v>53</v>
      </c>
      <c r="D93" s="158">
        <v>0</v>
      </c>
      <c r="E93" s="159"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4"/>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4"/>
      <c r="C95" s="19"/>
      <c r="D95" s="19"/>
      <c r="E95" s="148"/>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5" t="s">
        <v>107</v>
      </c>
      <c r="B96" s="181"/>
      <c r="C96" s="186" t="s">
        <v>108</v>
      </c>
      <c r="D96" s="138" t="s">
        <v>109</v>
      </c>
      <c r="E96" s="183"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4"/>
      <c r="C97" s="20" t="s">
        <v>111</v>
      </c>
      <c r="D97" s="158">
        <v>0</v>
      </c>
      <c r="E97" s="158">
        <v>0</v>
      </c>
      <c r="F97" s="159" t="s">
        <v>104</v>
      </c>
      <c r="G97" s="26"/>
      <c r="H97" s="27"/>
      <c r="I97" s="160"/>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4"/>
      <c r="C98" s="20" t="s">
        <v>112</v>
      </c>
      <c r="D98" s="158">
        <v>0</v>
      </c>
      <c r="E98" s="158">
        <v>0</v>
      </c>
      <c r="F98" s="159" t="s">
        <v>104</v>
      </c>
      <c r="G98" s="26"/>
      <c r="H98" s="27"/>
      <c r="I98" s="160"/>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4"/>
      <c r="C99" s="20" t="s">
        <v>113</v>
      </c>
      <c r="D99" s="158">
        <v>0</v>
      </c>
      <c r="E99" s="158">
        <v>0</v>
      </c>
      <c r="F99" s="159" t="s">
        <v>104</v>
      </c>
      <c r="G99" s="26"/>
      <c r="H99" s="27"/>
      <c r="I99" s="160"/>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4"/>
      <c r="C100" s="20" t="s">
        <v>39</v>
      </c>
      <c r="D100" s="158">
        <v>0</v>
      </c>
      <c r="E100" s="158">
        <v>0</v>
      </c>
      <c r="F100" s="159" t="s">
        <v>104</v>
      </c>
      <c r="G100" s="26"/>
      <c r="H100" s="27"/>
      <c r="I100" s="160"/>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8"/>
      <c r="B101" s="187"/>
      <c r="C101" s="188"/>
      <c r="D101" s="189"/>
      <c r="E101" s="189"/>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4"/>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2" t="s">
        <v>114</v>
      </c>
      <c r="B103" s="181"/>
      <c r="C103" s="42" t="s">
        <v>115</v>
      </c>
      <c r="D103" s="190"/>
      <c r="E103" s="190"/>
      <c r="F103" s="190"/>
      <c r="G103" s="190"/>
      <c r="H103" s="191"/>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3.25" customHeight="1" x14ac:dyDescent="0.25">
      <c r="A104" s="64"/>
      <c r="B104" s="114"/>
      <c r="C104" s="192" t="s">
        <v>116</v>
      </c>
      <c r="D104" s="83" t="s">
        <v>117</v>
      </c>
      <c r="E104" s="193" t="s">
        <v>118</v>
      </c>
      <c r="F104" s="193" t="s">
        <v>119</v>
      </c>
      <c r="G104" s="193"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4"/>
      <c r="C105" s="168" t="s">
        <v>122</v>
      </c>
      <c r="D105" s="158">
        <v>0</v>
      </c>
      <c r="E105" s="158">
        <v>170.71</v>
      </c>
      <c r="F105" s="158">
        <v>0</v>
      </c>
      <c r="G105" s="158">
        <v>0</v>
      </c>
      <c r="H105" s="194">
        <f>D105+E105-G105-F105</f>
        <v>170.71</v>
      </c>
      <c r="I105" s="96"/>
      <c r="J105" s="27"/>
      <c r="K105" s="71"/>
      <c r="L105" s="19"/>
      <c r="M105" s="94"/>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4"/>
      <c r="C106" s="168" t="s">
        <v>123</v>
      </c>
      <c r="D106" s="158">
        <v>0</v>
      </c>
      <c r="E106" s="158">
        <v>0</v>
      </c>
      <c r="F106" s="158">
        <v>0</v>
      </c>
      <c r="G106" s="158">
        <v>0</v>
      </c>
      <c r="H106" s="194">
        <v>0</v>
      </c>
      <c r="I106" s="26"/>
      <c r="J106" s="27"/>
      <c r="K106" s="71"/>
      <c r="L106" s="19"/>
      <c r="M106" s="94"/>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4"/>
      <c r="C107" s="195"/>
      <c r="D107" s="196"/>
      <c r="E107" s="196"/>
      <c r="F107" s="196"/>
      <c r="G107" s="196"/>
      <c r="H107" s="197"/>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69"/>
      <c r="B108" s="2"/>
      <c r="C108" s="3"/>
      <c r="D108" s="3"/>
      <c r="E108" s="3"/>
      <c r="F108" s="3"/>
      <c r="G108" s="3"/>
      <c r="H108" s="3"/>
      <c r="I108" s="3"/>
      <c r="J108" s="169"/>
      <c r="K108" s="3"/>
      <c r="L108" s="3"/>
      <c r="M108" s="170"/>
      <c r="N108" s="4"/>
      <c r="O108" s="4"/>
      <c r="P108" s="4"/>
      <c r="Q108" s="170"/>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5" t="s">
        <v>124</v>
      </c>
      <c r="B109" s="198"/>
      <c r="C109" s="127" t="s">
        <v>125</v>
      </c>
      <c r="D109" s="199"/>
      <c r="E109" s="199"/>
      <c r="F109" s="199"/>
      <c r="G109" s="199"/>
      <c r="H109" s="199"/>
      <c r="I109" s="200"/>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4"/>
      <c r="C110" s="201" t="s">
        <v>126</v>
      </c>
      <c r="D110" s="202"/>
      <c r="E110" s="203" t="s">
        <v>117</v>
      </c>
      <c r="F110" s="25" t="s">
        <v>118</v>
      </c>
      <c r="G110" s="25" t="s">
        <v>119</v>
      </c>
      <c r="H110" s="25" t="s">
        <v>120</v>
      </c>
      <c r="I110" s="138"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4"/>
      <c r="C111" s="204" t="s">
        <v>127</v>
      </c>
      <c r="D111" s="205"/>
      <c r="E111" s="158">
        <v>0</v>
      </c>
      <c r="F111" s="158">
        <v>0</v>
      </c>
      <c r="G111" s="158">
        <v>0</v>
      </c>
      <c r="H111" s="158">
        <v>0</v>
      </c>
      <c r="I111" s="194">
        <v>0</v>
      </c>
      <c r="J111" s="26"/>
      <c r="K111" s="27"/>
      <c r="L111" s="71"/>
      <c r="M111" s="94"/>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4"/>
      <c r="C112" s="168" t="s">
        <v>39</v>
      </c>
      <c r="D112" s="44"/>
      <c r="E112" s="158">
        <v>0</v>
      </c>
      <c r="F112" s="158">
        <v>0</v>
      </c>
      <c r="G112" s="158">
        <v>0</v>
      </c>
      <c r="H112" s="158">
        <v>0</v>
      </c>
      <c r="I112" s="194">
        <v>0</v>
      </c>
      <c r="J112" s="26"/>
      <c r="K112" s="27"/>
      <c r="L112" s="71"/>
      <c r="M112" s="94"/>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64"/>
      <c r="B113" s="114"/>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0.75" customHeight="1" x14ac:dyDescent="0.25">
      <c r="A114" s="64"/>
      <c r="B114" s="114"/>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5" t="s">
        <v>128</v>
      </c>
      <c r="B115" s="181"/>
      <c r="C115" s="127" t="s">
        <v>129</v>
      </c>
      <c r="D115" s="128"/>
      <c r="E115" s="129"/>
      <c r="F115" s="206"/>
      <c r="G115" s="19"/>
      <c r="H115" s="100"/>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4"/>
      <c r="C116" s="207" t="s">
        <v>130</v>
      </c>
      <c r="D116" s="183"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78" t="s">
        <v>132</v>
      </c>
      <c r="C117" s="168" t="s">
        <v>133</v>
      </c>
      <c r="D117" s="158">
        <v>0</v>
      </c>
      <c r="E117" s="159"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78" t="s">
        <v>134</v>
      </c>
      <c r="C118" s="168" t="s">
        <v>135</v>
      </c>
      <c r="D118" s="158">
        <v>0</v>
      </c>
      <c r="E118" s="159" t="s">
        <v>104</v>
      </c>
      <c r="F118" s="208"/>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78" t="s">
        <v>136</v>
      </c>
      <c r="C119" s="168" t="s">
        <v>137</v>
      </c>
      <c r="D119" s="158">
        <v>0</v>
      </c>
      <c r="E119" s="159"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4"/>
      <c r="C120" s="195"/>
      <c r="D120" s="209"/>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0.75" customHeight="1" x14ac:dyDescent="0.25">
      <c r="A121" s="169"/>
      <c r="B121" s="2"/>
      <c r="C121" s="3"/>
      <c r="D121" s="3"/>
      <c r="E121" s="3"/>
      <c r="F121" s="3"/>
      <c r="G121" s="3"/>
      <c r="H121" s="3"/>
      <c r="I121" s="3"/>
      <c r="J121" s="169"/>
      <c r="K121" s="3"/>
      <c r="L121" s="3"/>
      <c r="M121" s="170"/>
      <c r="N121" s="4"/>
      <c r="O121" s="4"/>
      <c r="P121" s="4"/>
      <c r="Q121" s="170"/>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5" t="s">
        <v>138</v>
      </c>
      <c r="B122" s="181"/>
      <c r="C122" s="127" t="s">
        <v>139</v>
      </c>
      <c r="D122" s="128"/>
      <c r="E122" s="129"/>
      <c r="F122" s="206"/>
      <c r="G122" s="19"/>
      <c r="H122" s="100"/>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4"/>
      <c r="C123" s="207" t="s">
        <v>140</v>
      </c>
      <c r="D123" s="210" t="s">
        <v>131</v>
      </c>
      <c r="E123" s="211" t="s">
        <v>98</v>
      </c>
      <c r="F123" s="19"/>
      <c r="G123" s="19"/>
      <c r="H123" s="100"/>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4"/>
      <c r="C124" s="168" t="s">
        <v>141</v>
      </c>
      <c r="D124" s="158">
        <v>0</v>
      </c>
      <c r="E124" s="159" t="s">
        <v>104</v>
      </c>
      <c r="F124" s="208"/>
      <c r="G124" s="27"/>
      <c r="H124" s="100"/>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4"/>
      <c r="C125" s="168" t="s">
        <v>142</v>
      </c>
      <c r="D125" s="158">
        <v>0</v>
      </c>
      <c r="E125" s="159" t="s">
        <v>104</v>
      </c>
      <c r="F125" s="26"/>
      <c r="G125" s="27"/>
      <c r="H125" s="100"/>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64"/>
      <c r="B126" s="114"/>
      <c r="C126" s="47"/>
      <c r="D126" s="47"/>
      <c r="E126" s="19"/>
      <c r="F126" s="196"/>
      <c r="G126" s="196"/>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64"/>
      <c r="B127" s="114"/>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5" t="s">
        <v>143</v>
      </c>
      <c r="B128" s="181"/>
      <c r="C128" s="127" t="s">
        <v>144</v>
      </c>
      <c r="D128" s="190"/>
      <c r="E128" s="190"/>
      <c r="F128" s="190"/>
      <c r="G128" s="190"/>
      <c r="H128" s="191"/>
      <c r="I128" s="206"/>
      <c r="J128" s="19"/>
      <c r="K128" s="100"/>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2"/>
      <c r="C129" s="213" t="s">
        <v>145</v>
      </c>
      <c r="D129" s="214"/>
      <c r="E129" s="215" t="s">
        <v>131</v>
      </c>
      <c r="F129" s="216"/>
      <c r="G129" s="215" t="s">
        <v>146</v>
      </c>
      <c r="H129" s="216"/>
      <c r="I129" s="19"/>
      <c r="J129" s="19"/>
      <c r="K129" s="100"/>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7"/>
      <c r="B130" s="114"/>
      <c r="C130" s="218"/>
      <c r="D130" s="219"/>
      <c r="E130" s="220" t="s">
        <v>147</v>
      </c>
      <c r="F130" s="221" t="s">
        <v>148</v>
      </c>
      <c r="G130" s="222" t="s">
        <v>149</v>
      </c>
      <c r="H130" s="222" t="s">
        <v>150</v>
      </c>
      <c r="I130" s="52"/>
      <c r="J130" s="52"/>
      <c r="K130" s="100"/>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4"/>
      <c r="C131" s="204" t="s">
        <v>151</v>
      </c>
      <c r="D131" s="205"/>
      <c r="E131" s="185">
        <v>0</v>
      </c>
      <c r="F131" s="223">
        <v>0</v>
      </c>
      <c r="G131" s="185">
        <v>0</v>
      </c>
      <c r="H131" s="185">
        <v>0</v>
      </c>
      <c r="I131" s="26"/>
      <c r="J131" s="27"/>
      <c r="K131" s="100"/>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4"/>
      <c r="C132" s="204" t="s">
        <v>152</v>
      </c>
      <c r="D132" s="205"/>
      <c r="E132" s="185">
        <v>0</v>
      </c>
      <c r="F132" s="223">
        <v>0</v>
      </c>
      <c r="G132" s="185">
        <v>0</v>
      </c>
      <c r="H132" s="185">
        <v>0</v>
      </c>
      <c r="I132" s="26"/>
      <c r="J132" s="27"/>
      <c r="K132" s="100"/>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4"/>
      <c r="C133" s="204" t="s">
        <v>153</v>
      </c>
      <c r="D133" s="205"/>
      <c r="E133" s="185">
        <v>0</v>
      </c>
      <c r="F133" s="223">
        <v>0</v>
      </c>
      <c r="G133" s="185">
        <v>0</v>
      </c>
      <c r="H133" s="185">
        <v>0</v>
      </c>
      <c r="I133" s="208"/>
      <c r="J133" s="27"/>
      <c r="K133" s="100"/>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4"/>
      <c r="C134" s="204" t="s">
        <v>154</v>
      </c>
      <c r="D134" s="205"/>
      <c r="E134" s="185">
        <v>0</v>
      </c>
      <c r="F134" s="223">
        <v>0</v>
      </c>
      <c r="G134" s="185">
        <v>0</v>
      </c>
      <c r="H134" s="185">
        <v>0</v>
      </c>
      <c r="I134" s="208"/>
      <c r="J134" s="27"/>
      <c r="K134" s="100"/>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4"/>
      <c r="C135" s="204" t="s">
        <v>155</v>
      </c>
      <c r="D135" s="205"/>
      <c r="E135" s="185">
        <v>0</v>
      </c>
      <c r="F135" s="223">
        <v>0</v>
      </c>
      <c r="G135" s="185">
        <v>0</v>
      </c>
      <c r="H135" s="185">
        <v>0</v>
      </c>
      <c r="I135" s="26"/>
      <c r="J135" s="27"/>
      <c r="K135" s="100"/>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4"/>
      <c r="C136" s="204" t="s">
        <v>156</v>
      </c>
      <c r="D136" s="205"/>
      <c r="E136" s="185">
        <v>0</v>
      </c>
      <c r="F136" s="223">
        <v>0</v>
      </c>
      <c r="G136" s="185">
        <v>0</v>
      </c>
      <c r="H136" s="185">
        <v>0</v>
      </c>
      <c r="I136" s="26"/>
      <c r="J136" s="27"/>
      <c r="K136" s="100"/>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4"/>
      <c r="C137" s="224" t="s">
        <v>39</v>
      </c>
      <c r="D137" s="129"/>
      <c r="E137" s="185">
        <v>0</v>
      </c>
      <c r="F137" s="223">
        <v>0</v>
      </c>
      <c r="G137" s="185">
        <v>0</v>
      </c>
      <c r="H137" s="185">
        <v>0</v>
      </c>
      <c r="I137" s="208"/>
      <c r="J137" s="27"/>
      <c r="K137" s="100"/>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4"/>
      <c r="C138" s="225" t="s">
        <v>157</v>
      </c>
      <c r="D138" s="205"/>
      <c r="E138" s="194">
        <f>SUM(E131:E137)</f>
        <v>0</v>
      </c>
      <c r="F138" s="194">
        <f>SUM(F131:F137)</f>
        <v>0</v>
      </c>
      <c r="G138" s="194">
        <v>0</v>
      </c>
      <c r="H138" s="194">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4"/>
      <c r="C139" s="195"/>
      <c r="D139" s="195"/>
      <c r="E139" s="195"/>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4"/>
      <c r="C140" s="226"/>
      <c r="D140" s="226"/>
      <c r="E140" s="226"/>
      <c r="F140" s="19"/>
      <c r="G140" s="226"/>
      <c r="H140" s="226"/>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5" t="s">
        <v>158</v>
      </c>
      <c r="B141" s="181"/>
      <c r="C141" s="127" t="s">
        <v>159</v>
      </c>
      <c r="D141" s="190"/>
      <c r="E141" s="191"/>
      <c r="F141" s="19"/>
      <c r="G141" s="19"/>
      <c r="H141" s="100"/>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4"/>
      <c r="C142" s="138" t="s">
        <v>160</v>
      </c>
      <c r="D142" s="138" t="s">
        <v>161</v>
      </c>
      <c r="E142" s="25" t="s">
        <v>131</v>
      </c>
      <c r="F142" s="19"/>
      <c r="G142" s="19"/>
      <c r="H142" s="100"/>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4"/>
      <c r="C143" s="227" t="s">
        <v>162</v>
      </c>
      <c r="D143" s="159" t="s">
        <v>104</v>
      </c>
      <c r="E143" s="158">
        <v>0</v>
      </c>
      <c r="F143" s="26"/>
      <c r="G143" s="27"/>
      <c r="H143" s="100"/>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4"/>
      <c r="C144" s="227" t="s">
        <v>163</v>
      </c>
      <c r="D144" s="159" t="s">
        <v>104</v>
      </c>
      <c r="E144" s="158">
        <v>0</v>
      </c>
      <c r="F144" s="26"/>
      <c r="G144" s="27"/>
      <c r="H144" s="100"/>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4"/>
      <c r="C145" s="168" t="s">
        <v>39</v>
      </c>
      <c r="D145" s="159" t="s">
        <v>104</v>
      </c>
      <c r="E145" s="185">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4"/>
      <c r="C146" s="22" t="s">
        <v>157</v>
      </c>
      <c r="D146" s="228"/>
      <c r="E146" s="194">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4"/>
      <c r="C147" s="195"/>
      <c r="D147" s="195"/>
      <c r="E147" s="195"/>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4"/>
      <c r="B148" s="114"/>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2" t="s">
        <v>164</v>
      </c>
      <c r="B149" s="229"/>
      <c r="C149" s="127" t="s">
        <v>165</v>
      </c>
      <c r="D149" s="230"/>
      <c r="E149" s="231" t="s">
        <v>131</v>
      </c>
      <c r="F149" s="19"/>
      <c r="G149" s="19"/>
      <c r="H149" s="100"/>
      <c r="I149" s="100"/>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2"/>
      <c r="B150" s="233"/>
      <c r="C150" s="225" t="s">
        <v>166</v>
      </c>
      <c r="D150" s="234"/>
      <c r="E150" s="235">
        <f>E153+E152</f>
        <v>0</v>
      </c>
      <c r="F150" s="19"/>
      <c r="G150" s="19"/>
      <c r="H150" s="100"/>
      <c r="I150" s="100"/>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6"/>
      <c r="C151" s="237" t="s">
        <v>167</v>
      </c>
      <c r="D151" s="238" t="s">
        <v>168</v>
      </c>
      <c r="E151" s="239">
        <v>0</v>
      </c>
      <c r="F151" s="240"/>
      <c r="G151" s="27"/>
      <c r="H151" s="100"/>
      <c r="I151" s="100"/>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6"/>
      <c r="C152" s="62" t="s">
        <v>169</v>
      </c>
      <c r="D152" s="238"/>
      <c r="E152" s="239">
        <v>0</v>
      </c>
      <c r="F152" s="26"/>
      <c r="G152" s="27"/>
      <c r="H152" s="100"/>
      <c r="I152" s="100"/>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1"/>
      <c r="B153" s="236"/>
      <c r="C153" s="242" t="s">
        <v>170</v>
      </c>
      <c r="D153" s="44"/>
      <c r="E153" s="239">
        <v>0</v>
      </c>
      <c r="F153" s="26"/>
      <c r="G153" s="27"/>
      <c r="H153" s="100"/>
      <c r="I153" s="100"/>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1"/>
      <c r="B154" s="236"/>
      <c r="C154" s="127" t="s">
        <v>171</v>
      </c>
      <c r="D154" s="230"/>
      <c r="E154" s="239">
        <v>0</v>
      </c>
      <c r="F154" s="26"/>
      <c r="G154" s="27"/>
      <c r="H154" s="100"/>
      <c r="I154" s="100"/>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1"/>
      <c r="B155" s="236"/>
      <c r="C155" s="243" t="s">
        <v>172</v>
      </c>
      <c r="D155" s="244"/>
      <c r="E155" s="245"/>
      <c r="F155" s="26"/>
      <c r="G155" s="27"/>
      <c r="H155" s="100"/>
      <c r="I155" s="100"/>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1"/>
      <c r="B156" s="236"/>
      <c r="C156" s="246"/>
      <c r="D156" s="247"/>
      <c r="E156" s="248"/>
      <c r="F156" s="26"/>
      <c r="G156" s="27"/>
      <c r="H156" s="100"/>
      <c r="I156" s="100"/>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1"/>
      <c r="B157" s="236"/>
      <c r="C157" s="249" t="s">
        <v>173</v>
      </c>
      <c r="D157" s="250"/>
      <c r="E157" s="251">
        <f>E158</f>
        <v>0</v>
      </c>
      <c r="F157" s="26"/>
      <c r="G157" s="27"/>
      <c r="H157" s="100"/>
      <c r="I157" s="100"/>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1"/>
      <c r="B158" s="236"/>
      <c r="C158" s="252" t="s">
        <v>174</v>
      </c>
      <c r="D158" s="253"/>
      <c r="E158" s="254">
        <v>0</v>
      </c>
      <c r="F158" s="26"/>
      <c r="G158" s="27"/>
      <c r="H158" s="100"/>
      <c r="I158" s="100"/>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5"/>
      <c r="B159" s="256"/>
      <c r="C159" s="257" t="s">
        <v>39</v>
      </c>
      <c r="D159" s="258"/>
      <c r="E159" s="259">
        <v>0</v>
      </c>
      <c r="F159" s="111"/>
      <c r="G159" s="112"/>
      <c r="H159" s="260"/>
      <c r="I159" s="260"/>
      <c r="J159" s="33"/>
      <c r="K159" s="261"/>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4"/>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4"/>
      <c r="B161" s="114"/>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2" t="s">
        <v>175</v>
      </c>
      <c r="B162" s="263"/>
      <c r="C162" s="264" t="s">
        <v>176</v>
      </c>
      <c r="D162" s="265"/>
      <c r="E162" s="25" t="s">
        <v>98</v>
      </c>
      <c r="F162" s="19"/>
      <c r="G162" s="19"/>
      <c r="H162" s="100"/>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8"/>
      <c r="B163" s="187"/>
      <c r="C163" s="14" t="s">
        <v>177</v>
      </c>
      <c r="D163" s="158">
        <v>0</v>
      </c>
      <c r="E163" s="159" t="s">
        <v>104</v>
      </c>
      <c r="F163" s="26"/>
      <c r="G163" s="27"/>
      <c r="H163" s="100"/>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4"/>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6" customHeight="1" x14ac:dyDescent="0.25">
      <c r="A165" s="64"/>
      <c r="B165" s="114"/>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2" t="s">
        <v>178</v>
      </c>
      <c r="B166" s="263"/>
      <c r="C166" s="266" t="s">
        <v>179</v>
      </c>
      <c r="D166" s="128"/>
      <c r="E166" s="129"/>
      <c r="F166" s="19"/>
      <c r="G166" s="19"/>
      <c r="H166" s="19"/>
      <c r="I166" s="100"/>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4"/>
      <c r="C167" s="267" t="s">
        <v>33</v>
      </c>
      <c r="D167" s="268"/>
      <c r="E167" s="269" t="s">
        <v>131</v>
      </c>
      <c r="F167" s="19"/>
      <c r="G167" s="19"/>
      <c r="H167" s="19"/>
      <c r="I167" s="100"/>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4"/>
      <c r="C168" s="270" t="s">
        <v>180</v>
      </c>
      <c r="D168" s="271"/>
      <c r="E168" s="158">
        <v>21648.9</v>
      </c>
      <c r="F168" s="19"/>
      <c r="G168" s="26"/>
      <c r="H168" s="27"/>
      <c r="I168" s="100"/>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4"/>
      <c r="C169" s="270" t="s">
        <v>181</v>
      </c>
      <c r="D169" s="271"/>
      <c r="E169" s="158">
        <v>138267.41</v>
      </c>
      <c r="F169" s="19"/>
      <c r="G169" s="26"/>
      <c r="H169" s="27"/>
      <c r="I169" s="100"/>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50.25" customHeight="1" x14ac:dyDescent="0.25">
      <c r="A170" s="64"/>
      <c r="B170" s="114"/>
      <c r="C170" s="318" t="s">
        <v>39</v>
      </c>
      <c r="D170" s="272" t="s">
        <v>209</v>
      </c>
      <c r="E170" s="273">
        <v>385988.62</v>
      </c>
      <c r="F170" s="19"/>
      <c r="G170" s="26"/>
      <c r="H170" s="27"/>
      <c r="I170" s="100"/>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4"/>
      <c r="C171" s="207" t="s">
        <v>182</v>
      </c>
      <c r="D171" s="214"/>
      <c r="E171" s="194">
        <f>SUM(E168,E169,E170,)</f>
        <v>545904.92999999993</v>
      </c>
      <c r="F171" s="274"/>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4"/>
      <c r="C172" s="195"/>
      <c r="D172" s="47"/>
      <c r="E172" s="275"/>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4"/>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76" t="s">
        <v>183</v>
      </c>
      <c r="B174" s="277"/>
      <c r="C174" s="278" t="s">
        <v>184</v>
      </c>
      <c r="D174" s="279" t="s">
        <v>104</v>
      </c>
      <c r="E174" s="26"/>
      <c r="F174" s="27"/>
      <c r="G174" s="100"/>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8"/>
      <c r="B175" s="187"/>
      <c r="C175" s="280"/>
      <c r="D175" s="281"/>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2" t="s">
        <v>15</v>
      </c>
      <c r="B176" s="283"/>
      <c r="C176" s="19"/>
      <c r="D176" s="19"/>
      <c r="E176" s="19"/>
      <c r="F176" s="19"/>
      <c r="G176" s="100"/>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4" t="s">
        <v>185</v>
      </c>
      <c r="B177" s="285"/>
      <c r="C177" s="127" t="s">
        <v>186</v>
      </c>
      <c r="D177" s="191"/>
      <c r="E177" s="19"/>
      <c r="F177" s="19"/>
      <c r="G177" s="100"/>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4"/>
      <c r="C178" s="286" t="s">
        <v>33</v>
      </c>
      <c r="D178" s="287" t="s">
        <v>131</v>
      </c>
      <c r="E178" s="19"/>
      <c r="F178" s="19"/>
      <c r="G178" s="100"/>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4"/>
      <c r="C179" s="168" t="s">
        <v>187</v>
      </c>
      <c r="D179" s="158">
        <v>0</v>
      </c>
      <c r="E179" s="26"/>
      <c r="F179" s="27"/>
      <c r="G179" s="100"/>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4"/>
      <c r="C180" s="168" t="s">
        <v>188</v>
      </c>
      <c r="D180" s="158">
        <v>0</v>
      </c>
      <c r="E180" s="26"/>
      <c r="F180" s="27"/>
      <c r="G180" s="100"/>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4"/>
      <c r="C181" s="168" t="s">
        <v>189</v>
      </c>
      <c r="D181" s="158">
        <v>0</v>
      </c>
      <c r="E181" s="26"/>
      <c r="F181" s="27"/>
      <c r="G181" s="100"/>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4"/>
      <c r="C182" s="168" t="s">
        <v>190</v>
      </c>
      <c r="D182" s="158">
        <v>0</v>
      </c>
      <c r="E182" s="26"/>
      <c r="F182" s="27"/>
      <c r="G182" s="100"/>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4"/>
      <c r="C183" s="22" t="s">
        <v>182</v>
      </c>
      <c r="D183" s="194">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4"/>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17.45"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88" t="s">
        <v>191</v>
      </c>
      <c r="B186" s="289"/>
      <c r="C186" s="127" t="s">
        <v>192</v>
      </c>
      <c r="D186" s="191"/>
      <c r="E186" s="19"/>
      <c r="F186" s="19"/>
      <c r="G186" s="100"/>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4"/>
      <c r="C187" s="211" t="s">
        <v>33</v>
      </c>
      <c r="D187" s="211" t="s">
        <v>131</v>
      </c>
      <c r="E187" s="19"/>
      <c r="F187" s="19"/>
      <c r="G187" s="100"/>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4"/>
      <c r="C188" s="290" t="s">
        <v>193</v>
      </c>
      <c r="D188" s="291">
        <v>0</v>
      </c>
      <c r="E188" s="26"/>
      <c r="F188" s="27"/>
      <c r="G188" s="100"/>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4"/>
      <c r="C189" s="204" t="s">
        <v>194</v>
      </c>
      <c r="D189" s="223"/>
      <c r="E189" s="26"/>
      <c r="F189" s="27"/>
      <c r="G189" s="100"/>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4"/>
      <c r="C190" s="292" t="s">
        <v>195</v>
      </c>
      <c r="D190" s="273">
        <v>0</v>
      </c>
      <c r="E190" s="26"/>
      <c r="F190" s="27"/>
      <c r="G190" s="100"/>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4"/>
      <c r="C191" s="20" t="s">
        <v>196</v>
      </c>
      <c r="D191" s="158">
        <v>0</v>
      </c>
      <c r="E191" s="26"/>
      <c r="F191" s="27"/>
      <c r="G191" s="100"/>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4"/>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69"/>
      <c r="B193" s="2"/>
      <c r="C193" s="3"/>
      <c r="D193" s="3"/>
      <c r="E193" s="3"/>
      <c r="F193" s="3"/>
      <c r="G193" s="3"/>
      <c r="H193" s="3"/>
      <c r="I193" s="3"/>
      <c r="J193" s="293"/>
      <c r="K193" s="3"/>
      <c r="L193" s="3"/>
      <c r="M193" s="170"/>
      <c r="N193" s="4"/>
      <c r="O193" s="4"/>
      <c r="P193" s="4"/>
      <c r="Q193" s="170"/>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76" t="s">
        <v>197</v>
      </c>
      <c r="B194" s="277"/>
      <c r="C194" s="294" t="s">
        <v>198</v>
      </c>
      <c r="D194" s="138" t="s">
        <v>199</v>
      </c>
      <c r="E194" s="295"/>
      <c r="F194" s="19"/>
      <c r="G194" s="19"/>
      <c r="H194" s="19"/>
      <c r="I194" s="100"/>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4"/>
      <c r="C195" s="138" t="s">
        <v>200</v>
      </c>
      <c r="D195" s="296"/>
      <c r="E195" s="25" t="s">
        <v>131</v>
      </c>
      <c r="F195" s="19"/>
      <c r="G195" s="19"/>
      <c r="H195" s="19"/>
      <c r="I195" s="100"/>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4"/>
      <c r="C196" s="164" t="s">
        <v>201</v>
      </c>
      <c r="D196" s="297" t="s">
        <v>104</v>
      </c>
      <c r="E196" s="185">
        <v>0</v>
      </c>
      <c r="F196" s="19"/>
      <c r="G196" s="26"/>
      <c r="H196" s="27"/>
      <c r="I196" s="100"/>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4"/>
      <c r="C197" s="168" t="s">
        <v>202</v>
      </c>
      <c r="D197" s="297" t="s">
        <v>104</v>
      </c>
      <c r="E197" s="158">
        <v>0</v>
      </c>
      <c r="F197" s="19"/>
      <c r="G197" s="26"/>
      <c r="H197" s="27"/>
      <c r="I197" s="100"/>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4"/>
      <c r="C198" s="25" t="s">
        <v>203</v>
      </c>
      <c r="D198" s="44"/>
      <c r="E198" s="25" t="s">
        <v>131</v>
      </c>
      <c r="F198" s="19"/>
      <c r="G198" s="19"/>
      <c r="H198" s="19"/>
      <c r="I198" s="100"/>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4"/>
      <c r="C199" s="168" t="s">
        <v>201</v>
      </c>
      <c r="D199" s="298" t="s">
        <v>104</v>
      </c>
      <c r="E199" s="158">
        <v>0</v>
      </c>
      <c r="F199" s="19"/>
      <c r="G199" s="26"/>
      <c r="H199" s="27"/>
      <c r="I199" s="100"/>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4"/>
      <c r="C200" s="168" t="s">
        <v>202</v>
      </c>
      <c r="D200" s="298" t="s">
        <v>104</v>
      </c>
      <c r="E200" s="158">
        <v>0</v>
      </c>
      <c r="F200" s="19"/>
      <c r="G200" s="26"/>
      <c r="H200" s="27"/>
      <c r="I200" s="100"/>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4"/>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4"/>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76" t="s">
        <v>204</v>
      </c>
      <c r="B203" s="277"/>
      <c r="C203" s="299" t="s">
        <v>205</v>
      </c>
      <c r="D203" s="158" t="s">
        <v>48</v>
      </c>
      <c r="E203" s="26"/>
      <c r="F203" s="27"/>
      <c r="G203" s="100"/>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4"/>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4"/>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0" t="s">
        <v>206</v>
      </c>
      <c r="B206" s="301"/>
      <c r="C206" s="302" t="s">
        <v>184</v>
      </c>
      <c r="D206" s="303" t="s">
        <v>131</v>
      </c>
      <c r="E206" s="208"/>
      <c r="F206" s="27"/>
      <c r="G206" s="100"/>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7"/>
      <c r="C207" s="304" t="s">
        <v>207</v>
      </c>
      <c r="D207" s="305">
        <v>0</v>
      </c>
      <c r="E207" s="26"/>
      <c r="F207" s="27"/>
      <c r="G207" s="100"/>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4"/>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76" t="s">
        <v>18</v>
      </c>
      <c r="B209" s="277"/>
      <c r="C209" s="14" t="s">
        <v>208</v>
      </c>
      <c r="D209" s="306"/>
      <c r="E209" s="307"/>
      <c r="F209" s="308"/>
      <c r="G209" s="308"/>
      <c r="H209" s="100"/>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4"/>
      <c r="C210" s="309"/>
      <c r="D210" s="281"/>
      <c r="E210" s="310"/>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69"/>
      <c r="B211" s="2"/>
      <c r="C211" s="3"/>
      <c r="D211" s="3"/>
      <c r="E211" s="310"/>
      <c r="F211" s="3"/>
      <c r="G211" s="3"/>
      <c r="H211" s="3"/>
      <c r="I211" s="3"/>
      <c r="J211" s="293"/>
      <c r="K211" s="3"/>
      <c r="L211" s="3"/>
      <c r="M211" s="170"/>
      <c r="N211" s="4"/>
      <c r="O211" s="4"/>
      <c r="P211" s="4"/>
      <c r="Q211" s="170"/>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4"/>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4"/>
      <c r="C213" s="281"/>
      <c r="D213" s="19"/>
      <c r="E213" s="100"/>
      <c r="F213" s="100"/>
      <c r="G213" s="19"/>
      <c r="H213" s="100"/>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4"/>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69"/>
      <c r="B215" s="2"/>
      <c r="C215" s="3"/>
      <c r="D215" s="3"/>
      <c r="E215" s="3"/>
      <c r="G215" s="3"/>
      <c r="H215" s="3"/>
      <c r="I215" s="3"/>
      <c r="J215" s="293"/>
      <c r="K215" s="3"/>
      <c r="L215" s="3"/>
      <c r="M215" s="170"/>
      <c r="N215" s="4"/>
      <c r="O215" s="4"/>
      <c r="P215" s="4"/>
      <c r="Q215" s="170"/>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6"/>
      <c r="B216" s="311"/>
      <c r="C216" s="149"/>
      <c r="D216" s="149"/>
      <c r="E216" s="19"/>
      <c r="F216" s="100"/>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6"/>
      <c r="B217" s="311"/>
      <c r="C217" s="312"/>
      <c r="D217" s="312"/>
      <c r="E217" s="312"/>
      <c r="F217" s="100"/>
      <c r="G217" s="19"/>
      <c r="H217" s="313"/>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6"/>
      <c r="B218" s="311"/>
      <c r="C218" s="314"/>
      <c r="D218" s="314"/>
      <c r="E218" s="314"/>
      <c r="G218" s="19"/>
      <c r="H218" s="313"/>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8"/>
      <c r="B219" s="315"/>
      <c r="C219" s="316"/>
      <c r="D219" s="108"/>
      <c r="E219" s="316"/>
      <c r="G219" s="19"/>
      <c r="H219" s="313"/>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8"/>
      <c r="B220" s="187"/>
      <c r="C220" s="316"/>
      <c r="D220" s="33"/>
      <c r="E220" s="316"/>
      <c r="G220" s="19"/>
      <c r="H220" s="313"/>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8"/>
      <c r="B221" s="187"/>
      <c r="C221" s="316"/>
      <c r="D221" s="33"/>
      <c r="E221" s="316"/>
      <c r="F221" s="100"/>
      <c r="G221" s="19"/>
      <c r="H221" s="313"/>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25" right="0.25"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SPZŁ</vt:lpstr>
      <vt:lpstr>SPZŁ!Obszar_wydruku</vt:lpstr>
    </vt:vector>
  </TitlesOfParts>
  <Company>Centrum Uslug Wspolnych w Piasecznie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Jędrzejczyk</dc:creator>
  <cp:lastModifiedBy>Anna Jędrzejczyk</cp:lastModifiedBy>
  <dcterms:created xsi:type="dcterms:W3CDTF">2025-04-26T07:41:50Z</dcterms:created>
  <dcterms:modified xsi:type="dcterms:W3CDTF">2025-04-26T07:45:45Z</dcterms:modified>
</cp:coreProperties>
</file>