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 2\"/>
    </mc:Choice>
  </mc:AlternateContent>
  <xr:revisionPtr revIDLastSave="0" documentId="13_ncr:1_{D045B77A-658D-43F0-9CE7-51765D9E2E77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2" sheetId="7" r:id="rId1"/>
  </sheets>
  <calcPr calcId="191029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<sst xmlns="http://schemas.openxmlformats.org/spreadsheetml/2006/main" count="104" uniqueCount="94">
  <si>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</si>
  <si>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</si>
  <si>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</si>
  <si>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</si>
  <si>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</si>
  <si>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</si>
  <si>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</si>
  <si>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</si>
  <si>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</si>
  <si>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</si>
  <si>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</si>
  <si>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</si>
  <si>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</si>
  <si>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</si>
  <si>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</si>
  <si>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</si>
  <si>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</si>
  <si>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</si>
  <si>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</si>
  <si>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</si>
  <si>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</si>
  <si>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</si>
  <si>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</si>
  <si>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</si>
  <si>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SP2</t>
  </si>
  <si>
    <t>Szkoła Podstawowa Nr 2 im. Ewy Krauze w Piasecznie</t>
  </si>
  <si>
    <t>Gmina Piaseczno</t>
  </si>
  <si>
    <t>ul. Al. Kasztanów 12</t>
  </si>
  <si>
    <t>05-500 Piaseczno</t>
  </si>
  <si>
    <t>tel. 0227567314</t>
  </si>
  <si>
    <t>00079966400000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</si>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</sst>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2"/>
  <sheetViews>
    <sheetView showGridLines="0" tabSelected="1" topLeftCell="A25" workbookViewId="0">
      <selection activeCell="E57" sqref="E57:F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0" t="s">
        <v>24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53" t="s">
        <v>1</v>
      </c>
      <c r="B3" s="48"/>
      <c r="C3" s="48"/>
      <c r="D3" s="48"/>
      <c r="E3" s="49"/>
      <c r="F3" s="54" t="s">
        <v>2</v>
      </c>
      <c r="G3" s="55"/>
      <c r="H3" s="55"/>
      <c r="I3" s="55"/>
      <c r="J3" s="55"/>
      <c r="K3" s="55"/>
      <c r="L3" s="56"/>
      <c r="M3" s="53" t="s">
        <v>3</v>
      </c>
      <c r="N3" s="48"/>
      <c r="O3" s="49"/>
      <c r="P3" s="3" t="b">
        <v>0</v>
      </c>
    </row>
    <row r="4" spans="1:22" ht="15" customHeight="1" x14ac:dyDescent="0.25">
      <c r="A4" s="44" t="s">
        <v>25</v>
      </c>
      <c r="B4" s="45"/>
      <c r="C4" s="45"/>
      <c r="D4" s="45"/>
      <c r="E4" s="46"/>
      <c r="F4" s="57" t="s">
        <v>4</v>
      </c>
      <c r="G4" s="58"/>
      <c r="H4" s="58"/>
      <c r="I4" s="58"/>
      <c r="J4" s="58"/>
      <c r="K4" s="58"/>
      <c r="L4" s="59"/>
      <c r="M4" s="44" t="s">
        <v>26</v>
      </c>
      <c r="N4" s="45"/>
      <c r="O4" s="46"/>
    </row>
    <row r="5" spans="1:22" ht="15" customHeight="1" x14ac:dyDescent="0.25">
      <c r="A5" s="44" t="s">
        <v>27</v>
      </c>
      <c r="B5" s="45"/>
      <c r="C5" s="45"/>
      <c r="D5" s="45"/>
      <c r="E5" s="46"/>
      <c r="F5" s="57" t="s">
        <v>5</v>
      </c>
      <c r="G5" s="58"/>
      <c r="H5" s="58"/>
      <c r="I5" s="58"/>
      <c r="J5" s="58"/>
      <c r="K5" s="58"/>
      <c r="L5" s="59"/>
      <c r="M5" s="20"/>
      <c r="N5" s="21"/>
      <c r="O5" s="22"/>
    </row>
    <row r="6" spans="1:22" ht="15" customHeight="1" x14ac:dyDescent="0.25">
      <c r="A6" s="44" t="s">
        <v>28</v>
      </c>
      <c r="B6" s="45"/>
      <c r="C6" s="45"/>
      <c r="D6" s="45"/>
      <c r="E6" s="46"/>
      <c r="F6" s="57" t="s">
        <v>6</v>
      </c>
      <c r="G6" s="58"/>
      <c r="H6" s="58"/>
      <c r="I6" s="58"/>
      <c r="J6" s="58"/>
      <c r="K6" s="58"/>
      <c r="L6" s="59"/>
      <c r="M6" s="23" t="s">
        <v>7</v>
      </c>
      <c r="N6" s="24"/>
      <c r="O6" s="25"/>
    </row>
    <row r="7" spans="1:22" ht="15" customHeight="1" x14ac:dyDescent="0.25">
      <c r="A7" s="31" t="s">
        <v>29</v>
      </c>
      <c r="B7" s="32"/>
      <c r="C7" s="32"/>
      <c r="D7" s="32"/>
      <c r="E7" s="33"/>
      <c r="F7" s="57" t="s">
        <v>8</v>
      </c>
      <c r="G7" s="58"/>
      <c r="H7" s="58"/>
      <c r="I7" s="58"/>
      <c r="J7" s="58"/>
      <c r="K7" s="58"/>
      <c r="L7" s="59"/>
      <c r="M7" s="23" t="s">
        <v>7</v>
      </c>
      <c r="N7" s="24"/>
      <c r="O7" s="25"/>
      <c r="Q7" s="16">
        <v>2024</v>
      </c>
    </row>
    <row r="8" spans="1:22" ht="15" customHeight="1" x14ac:dyDescent="0.25">
      <c r="A8" s="47" t="s">
        <v>9</v>
      </c>
      <c r="B8" s="48"/>
      <c r="C8" s="48"/>
      <c r="D8" s="48"/>
      <c r="E8" s="49"/>
      <c r="F8" s="57" t="str">
        <f>CONCATENATE("na dzień ",P8)</f>
        <v>na dzień 31.12.2024</v>
      </c>
      <c r="G8" s="58"/>
      <c r="H8" s="58"/>
      <c r="I8" s="58"/>
      <c r="J8" s="58"/>
      <c r="K8" s="58"/>
      <c r="L8" s="59"/>
      <c r="M8" s="53" t="str">
        <f>IF(Q8&gt;=2018,"","wysłać bez pisma przewodniego")</f>
        <v/>
      </c>
      <c r="N8" s="48"/>
      <c r="O8" s="49"/>
      <c r="P8" s="4" t="s">
        <v>10</v>
      </c>
      <c r="Q8" s="16">
        <v>2024</v>
      </c>
    </row>
    <row r="9" spans="1:22" ht="15" customHeight="1" x14ac:dyDescent="0.25">
      <c r="A9" s="31" t="s">
        <v>30</v>
      </c>
      <c r="B9" s="32"/>
      <c r="C9" s="32"/>
      <c r="D9" s="32"/>
      <c r="E9" s="33"/>
      <c r="F9" s="60" t="s">
        <v>11</v>
      </c>
      <c r="G9" s="61"/>
      <c r="H9" s="61"/>
      <c r="I9" s="61"/>
      <c r="J9" s="61"/>
      <c r="K9" s="61"/>
      <c r="L9" s="62"/>
      <c r="M9" s="26" t="s">
        <v>7</v>
      </c>
      <c r="N9" s="27"/>
      <c r="O9" s="28"/>
    </row>
    <row r="10" spans="1:22" ht="15" customHeight="1" x14ac:dyDescent="0.25"/>
    <row r="11" spans="1:22" ht="24" customHeight="1" x14ac:dyDescent="0.25">
      <c r="A11" s="34" t="s">
        <v>12</v>
      </c>
      <c r="B11" s="35"/>
      <c r="C11" s="35"/>
      <c r="D11" s="35"/>
      <c r="E11" s="36"/>
      <c r="F11" s="5" t="s">
        <v>13</v>
      </c>
      <c r="G11" s="6" t="s">
        <v>14</v>
      </c>
      <c r="H11" s="2"/>
      <c r="I11" s="40" t="s">
        <v>15</v>
      </c>
      <c r="J11" s="40"/>
      <c r="K11" s="40"/>
      <c r="L11" s="40"/>
      <c r="M11" s="40"/>
      <c r="N11" s="6" t="s">
        <v>13</v>
      </c>
      <c r="O11" s="6" t="s">
        <v>14</v>
      </c>
    </row>
    <row r="12" spans="1:22" ht="15" customHeight="1" x14ac:dyDescent="0.25">
      <c r="A12" s="43" t="str">
        <f t="shared" ref="A12:A50" si="0">IF(EXACT(Q12,0),T12,"")</f>
        <v>A. Aktywa trwałe</v>
      </c>
      <c r="B12" s="43"/>
      <c r="C12" s="43"/>
      <c r="D12" s="43"/>
      <c r="E12" s="43"/>
      <c r="F12" s="17">
        <v>11548677.060000001</v>
      </c>
      <c r="G12" s="17">
        <v>11177797.49</v>
      </c>
      <c r="H12" s="7"/>
      <c r="I12" s="43" t="str">
        <f t="shared" ref="I12:I50" si="1">IF(EXACT(S12,0),U12," ")</f>
        <v>A. Fundusze</v>
      </c>
      <c r="J12" s="43"/>
      <c r="K12" s="43"/>
      <c r="L12" s="43"/>
      <c r="M12" s="43"/>
      <c r="N12" s="17">
        <v>10800650.01</v>
      </c>
      <c r="O12" s="17">
        <v>10183322.560000001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42" t="str">
        <f>IF(EXACT(Q13,1),T13,"&lt;MergeCellMark&gt;")</f>
        <v>I. Wartości niematerialne i prawne</v>
      </c>
      <c r="C13" s="42"/>
      <c r="D13" s="42"/>
      <c r="E13" s="42"/>
      <c r="F13" s="17">
        <v>0</v>
      </c>
      <c r="G13" s="17">
        <v>0</v>
      </c>
      <c r="H13" s="7"/>
      <c r="I13" s="11" t="str">
        <f t="shared" si="1"/>
        <v xml:space="preserve"> </v>
      </c>
      <c r="J13" s="42" t="str">
        <f>IF(EXACT(S13,1),U13,"&lt;MergeCellMark&gt;")</f>
        <v>I. Fundusz jednostki</v>
      </c>
      <c r="K13" s="42"/>
      <c r="L13" s="42"/>
      <c r="M13" s="42"/>
      <c r="N13" s="17">
        <v>23054293.690000001</v>
      </c>
      <c r="O13" s="17">
        <v>25307927.07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42" t="str">
        <f>IF(EXACT(Q14,1),T14,"&lt;MergeCellMark&gt;")</f>
        <v>II. Rzeczowe aktywa trwałe</v>
      </c>
      <c r="C14" s="42"/>
      <c r="D14" s="42"/>
      <c r="E14" s="42"/>
      <c r="F14" s="17">
        <v>11548677.060000001</v>
      </c>
      <c r="G14" s="17">
        <v>11177797.49</v>
      </c>
      <c r="H14" s="7"/>
      <c r="I14" s="11" t="str">
        <f t="shared" si="1"/>
        <v xml:space="preserve"> </v>
      </c>
      <c r="J14" s="42" t="str">
        <f>IF(EXACT(S14,1),U14,"&lt;MergeCellMark&gt;")</f>
        <v>II. Wynik finansowy netto (+,-)</v>
      </c>
      <c r="K14" s="42"/>
      <c r="L14" s="42"/>
      <c r="M14" s="42"/>
      <c r="N14" s="17">
        <v>-12253643.68</v>
      </c>
      <c r="O14" s="17">
        <v>-15124604.51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43" t="str">
        <f t="shared" si="0"/>
        <v/>
      </c>
      <c r="B15" s="43"/>
      <c r="C15" s="42" t="str">
        <f>IF(EXACT(Q15,2),T15,"&lt;MergeCellMark&gt;")</f>
        <v>1. Środki trwałe</v>
      </c>
      <c r="D15" s="42"/>
      <c r="E15" s="42"/>
      <c r="F15" s="17">
        <v>11548677.060000001</v>
      </c>
      <c r="G15" s="17">
        <v>11177797.49</v>
      </c>
      <c r="H15" s="7"/>
      <c r="I15" s="43" t="str">
        <f t="shared" si="1"/>
        <v xml:space="preserve"> </v>
      </c>
      <c r="J15" s="43"/>
      <c r="K15" s="42" t="str">
        <f>IF(EXACT(S15,2),U15,"&lt;MergeCellMark&gt;")</f>
        <v>1. Zysk netto (+)</v>
      </c>
      <c r="L15" s="42"/>
      <c r="M15" s="42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43" t="str">
        <f t="shared" si="0"/>
        <v/>
      </c>
      <c r="B16" s="43"/>
      <c r="C16" s="43"/>
      <c r="D16" s="42" t="str">
        <f t="shared" ref="D16:D21" si="2">IF(EXACT(Q16,3),T16,"&lt;MergeCellMark&gt;")</f>
        <v>1.1. Grunty</v>
      </c>
      <c r="E16" s="42"/>
      <c r="F16" s="17">
        <v>0</v>
      </c>
      <c r="G16" s="17">
        <v>0</v>
      </c>
      <c r="H16" s="7"/>
      <c r="I16" s="43" t="str">
        <f t="shared" si="1"/>
        <v xml:space="preserve"> </v>
      </c>
      <c r="J16" s="43"/>
      <c r="K16" s="42" t="str">
        <f>IF(EXACT(S16,2),U16,"&lt;MergeCellMark&gt;")</f>
        <v>2. Strata netto (-)</v>
      </c>
      <c r="L16" s="42"/>
      <c r="M16" s="42"/>
      <c r="N16" s="17">
        <v>-12253643.68</v>
      </c>
      <c r="O16" s="17">
        <v>-15124604.51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43" t="str">
        <f t="shared" si="0"/>
        <v/>
      </c>
      <c r="B17" s="43"/>
      <c r="C17" s="43"/>
      <c r="D17" s="42" t="str">
        <f t="shared" si="2"/>
        <v>1.1.1. Grunty stanowiące własność jednostki samorządu terytorialnego, przekazane w użytkowanie wieczyste innym podmiotom</v>
      </c>
      <c r="E17" s="42"/>
      <c r="F17" s="17">
        <v>0</v>
      </c>
      <c r="G17" s="17">
        <v>0</v>
      </c>
      <c r="H17" s="7"/>
      <c r="I17" s="11" t="str">
        <f t="shared" si="1"/>
        <v xml:space="preserve"> </v>
      </c>
      <c r="J17" s="42" t="str">
        <f>IF(EXACT(S17,1),U17,"&lt;MergeCellMark&gt;")</f>
        <v>III. Odpisy z wyniku finansowego (nadwyżka środków obrotowych) (-)</v>
      </c>
      <c r="K17" s="42"/>
      <c r="L17" s="42"/>
      <c r="M17" s="42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43" t="str">
        <f t="shared" si="0"/>
        <v/>
      </c>
      <c r="B18" s="43"/>
      <c r="C18" s="43"/>
      <c r="D18" s="42" t="str">
        <f t="shared" si="2"/>
        <v>1.2. Budynki, lokale i obiekty inżynierii lądowej i wodnej</v>
      </c>
      <c r="E18" s="42"/>
      <c r="F18" s="17">
        <v>11529177.060000001</v>
      </c>
      <c r="G18" s="17">
        <v>11164297.49</v>
      </c>
      <c r="H18" s="7"/>
      <c r="I18" s="11" t="str">
        <f t="shared" si="1"/>
        <v xml:space="preserve"> </v>
      </c>
      <c r="J18" s="42" t="str">
        <f>IF(EXACT(S18,1),U18,"&lt;MergeCellMark&gt;")</f>
        <v>IV. Fundusz mienia zlikwidowanych jednostek</v>
      </c>
      <c r="K18" s="42"/>
      <c r="L18" s="42"/>
      <c r="M18" s="42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43" t="str">
        <f t="shared" si="0"/>
        <v/>
      </c>
      <c r="B19" s="43"/>
      <c r="C19" s="43"/>
      <c r="D19" s="42" t="str">
        <f t="shared" si="2"/>
        <v>1.3. Urządzenia techniczne i maszyny</v>
      </c>
      <c r="E19" s="42"/>
      <c r="F19" s="17">
        <v>19500</v>
      </c>
      <c r="G19" s="17">
        <v>13500</v>
      </c>
      <c r="H19" s="7"/>
      <c r="I19" s="43" t="str">
        <f t="shared" si="1"/>
        <v>B. Fundusze placówek</v>
      </c>
      <c r="J19" s="43"/>
      <c r="K19" s="43"/>
      <c r="L19" s="43"/>
      <c r="M19" s="43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43" t="str">
        <f t="shared" si="0"/>
        <v/>
      </c>
      <c r="B20" s="43"/>
      <c r="C20" s="43"/>
      <c r="D20" s="42" t="str">
        <f t="shared" si="2"/>
        <v>1.4. Środki transportu</v>
      </c>
      <c r="E20" s="42"/>
      <c r="F20" s="17">
        <v>0</v>
      </c>
      <c r="G20" s="17">
        <v>0</v>
      </c>
      <c r="H20" s="7"/>
      <c r="I20" s="43" t="str">
        <f t="shared" si="1"/>
        <v>C. Państwowe fundusze celowe</v>
      </c>
      <c r="J20" s="43"/>
      <c r="K20" s="43"/>
      <c r="L20" s="43"/>
      <c r="M20" s="43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43" t="str">
        <f t="shared" si="0"/>
        <v/>
      </c>
      <c r="B21" s="43"/>
      <c r="C21" s="43"/>
      <c r="D21" s="42" t="str">
        <f t="shared" si="2"/>
        <v>1.5. Inne środki trwałe</v>
      </c>
      <c r="E21" s="42"/>
      <c r="F21" s="17">
        <v>0</v>
      </c>
      <c r="G21" s="17">
        <v>0</v>
      </c>
      <c r="H21" s="7"/>
      <c r="I21" s="43" t="str">
        <f t="shared" si="1"/>
        <v>D. Zobowiązania i rezerwy na zobowiązania</v>
      </c>
      <c r="J21" s="43"/>
      <c r="K21" s="43"/>
      <c r="L21" s="43"/>
      <c r="M21" s="43"/>
      <c r="N21" s="17">
        <v>958976.21</v>
      </c>
      <c r="O21" s="17">
        <v>1219601.5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43" t="str">
        <f t="shared" si="0"/>
        <v/>
      </c>
      <c r="B22" s="43"/>
      <c r="C22" s="42" t="str">
        <f>IF(EXACT(Q22,2),T22,"&lt;MergeCellMark&gt;")</f>
        <v>2. Środki trwałe w budowie (inwestycje)</v>
      </c>
      <c r="D22" s="42"/>
      <c r="E22" s="42"/>
      <c r="F22" s="17">
        <v>0</v>
      </c>
      <c r="G22" s="17">
        <v>0</v>
      </c>
      <c r="H22" s="7"/>
      <c r="I22" s="11" t="str">
        <f t="shared" si="1"/>
        <v xml:space="preserve"> </v>
      </c>
      <c r="J22" s="42" t="str">
        <f>IF(EXACT(S22,1),U22,"&lt;MergeCellMark&gt;")</f>
        <v>I. Zobowiązania długoterminowe</v>
      </c>
      <c r="K22" s="42"/>
      <c r="L22" s="42"/>
      <c r="M22" s="42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43" t="str">
        <f t="shared" si="0"/>
        <v/>
      </c>
      <c r="B23" s="43"/>
      <c r="C23" s="42" t="str">
        <f>IF(EXACT(Q23,2),T23,"&lt;MergeCellMark&gt;")</f>
        <v>3. Zaliczki na środki trwałe w budowie (inwestycje)</v>
      </c>
      <c r="D23" s="42"/>
      <c r="E23" s="42"/>
      <c r="F23" s="17">
        <v>0</v>
      </c>
      <c r="G23" s="17">
        <v>0</v>
      </c>
      <c r="H23" s="7"/>
      <c r="I23" s="11" t="str">
        <f t="shared" si="1"/>
        <v xml:space="preserve"> </v>
      </c>
      <c r="J23" s="42" t="str">
        <f>IF(EXACT(S23,1),U23,"&lt;MergeCellMark&gt;")</f>
        <v>II. Zobowiązania krótkoterminowe</v>
      </c>
      <c r="K23" s="42"/>
      <c r="L23" s="42"/>
      <c r="M23" s="42"/>
      <c r="N23" s="17">
        <v>958976.21</v>
      </c>
      <c r="O23" s="17">
        <v>1219601.5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42" t="str">
        <f>IF(EXACT(Q24,1),T24,"&lt;MergeCellMark&gt;")</f>
        <v>III. Należności długoterminowe</v>
      </c>
      <c r="C24" s="42"/>
      <c r="D24" s="42"/>
      <c r="E24" s="42"/>
      <c r="F24" s="17">
        <v>0</v>
      </c>
      <c r="G24" s="17">
        <v>0</v>
      </c>
      <c r="H24" s="7"/>
      <c r="I24" s="43" t="str">
        <f t="shared" si="1"/>
        <v xml:space="preserve"> </v>
      </c>
      <c r="J24" s="43"/>
      <c r="K24" s="42" t="str">
        <f t="shared" ref="K24:K31" si="3">IF(EXACT(S24,2),U24,"&lt;MergeCellMark&gt;")</f>
        <v>1. Zobowiązania z tytułu dostaw i usług</v>
      </c>
      <c r="L24" s="42"/>
      <c r="M24" s="42"/>
      <c r="N24" s="17">
        <v>26544.31</v>
      </c>
      <c r="O24" s="17">
        <v>58655.02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42" t="str">
        <f>IF(EXACT(Q25,1),T25,"&lt;MergeCellMark&gt;")</f>
        <v>IV. Długoterminowe aktywa finansowe</v>
      </c>
      <c r="C25" s="42"/>
      <c r="D25" s="42"/>
      <c r="E25" s="42"/>
      <c r="F25" s="17">
        <v>0</v>
      </c>
      <c r="G25" s="17">
        <v>0</v>
      </c>
      <c r="H25" s="7"/>
      <c r="I25" s="43" t="str">
        <f t="shared" si="1"/>
        <v xml:space="preserve"> </v>
      </c>
      <c r="J25" s="43"/>
      <c r="K25" s="42" t="str">
        <f t="shared" si="3"/>
        <v>2. Zobowiązania wobec budżetów</v>
      </c>
      <c r="L25" s="42"/>
      <c r="M25" s="42"/>
      <c r="N25" s="17">
        <v>62790.44</v>
      </c>
      <c r="O25" s="17">
        <v>81102.009999999995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43" t="str">
        <f t="shared" si="0"/>
        <v/>
      </c>
      <c r="B26" s="43"/>
      <c r="C26" s="42" t="str">
        <f>IF(EXACT(Q26,2),T26,"&lt;MergeCellMark&gt;")</f>
        <v>1. Akcje i udziały</v>
      </c>
      <c r="D26" s="42"/>
      <c r="E26" s="42"/>
      <c r="F26" s="17">
        <v>0</v>
      </c>
      <c r="G26" s="17">
        <v>0</v>
      </c>
      <c r="H26" s="7"/>
      <c r="I26" s="43" t="str">
        <f t="shared" si="1"/>
        <v xml:space="preserve"> </v>
      </c>
      <c r="J26" s="43"/>
      <c r="K26" s="42" t="str">
        <f t="shared" si="3"/>
        <v>3. Zobowiązania z tytułu ubezpieczeń i innych świadczeń</v>
      </c>
      <c r="L26" s="42"/>
      <c r="M26" s="42"/>
      <c r="N26" s="17">
        <v>246232.93</v>
      </c>
      <c r="O26" s="17">
        <v>320403.25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43" t="str">
        <f t="shared" si="0"/>
        <v/>
      </c>
      <c r="B27" s="43"/>
      <c r="C27" s="42" t="str">
        <f>IF(EXACT(Q27,2),T27,"&lt;MergeCellMark&gt;")</f>
        <v>2. Inne papiery wartościowe</v>
      </c>
      <c r="D27" s="42"/>
      <c r="E27" s="42"/>
      <c r="F27" s="17">
        <v>0</v>
      </c>
      <c r="G27" s="17">
        <v>0</v>
      </c>
      <c r="H27" s="7"/>
      <c r="I27" s="43" t="str">
        <f t="shared" si="1"/>
        <v xml:space="preserve"> </v>
      </c>
      <c r="J27" s="43"/>
      <c r="K27" s="42" t="str">
        <f t="shared" si="3"/>
        <v>4. Zobowiązania z tytułu wynagrodzeń</v>
      </c>
      <c r="L27" s="42"/>
      <c r="M27" s="42"/>
      <c r="N27" s="17">
        <v>418213.78</v>
      </c>
      <c r="O27" s="17">
        <v>541764.21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43" t="str">
        <f t="shared" si="0"/>
        <v/>
      </c>
      <c r="B28" s="43"/>
      <c r="C28" s="42" t="str">
        <f>IF(EXACT(Q28,2),T28,"&lt;MergeCellMark&gt;")</f>
        <v>3. Inne długoterminowe aktywa finansowe</v>
      </c>
      <c r="D28" s="42"/>
      <c r="E28" s="42"/>
      <c r="F28" s="17">
        <v>0</v>
      </c>
      <c r="G28" s="17">
        <v>0</v>
      </c>
      <c r="H28" s="7"/>
      <c r="I28" s="43" t="str">
        <f t="shared" si="1"/>
        <v xml:space="preserve"> </v>
      </c>
      <c r="J28" s="43"/>
      <c r="K28" s="42" t="str">
        <f t="shared" si="3"/>
        <v>5. Pozostałe zobowiązania</v>
      </c>
      <c r="L28" s="42"/>
      <c r="M28" s="42"/>
      <c r="N28" s="17">
        <v>2737.13</v>
      </c>
      <c r="O28" s="17">
        <v>6168.97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42" t="str">
        <f>IF(EXACT(Q29,1),T29,"&lt;MergeCellMark&gt;")</f>
        <v>V. Wartość mienia zlikwidowanych jednostek</v>
      </c>
      <c r="C29" s="42"/>
      <c r="D29" s="42"/>
      <c r="E29" s="42"/>
      <c r="F29" s="17">
        <v>0</v>
      </c>
      <c r="G29" s="17">
        <v>0</v>
      </c>
      <c r="H29" s="7"/>
      <c r="I29" s="43" t="str">
        <f t="shared" si="1"/>
        <v xml:space="preserve"> </v>
      </c>
      <c r="J29" s="43"/>
      <c r="K29" s="42" t="str">
        <f t="shared" si="3"/>
        <v>6. Sumy obce (depozytowe, zabezpieczenie wykonania umów)</v>
      </c>
      <c r="L29" s="42"/>
      <c r="M29" s="42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43" t="str">
        <f t="shared" si="0"/>
        <v>B. Aktywa obrotowe</v>
      </c>
      <c r="B30" s="43"/>
      <c r="C30" s="43"/>
      <c r="D30" s="43"/>
      <c r="E30" s="43"/>
      <c r="F30" s="17">
        <v>210949.16</v>
      </c>
      <c r="G30" s="17">
        <v>225126.57</v>
      </c>
      <c r="H30" s="7"/>
      <c r="I30" s="43" t="str">
        <f t="shared" si="1"/>
        <v xml:space="preserve"> </v>
      </c>
      <c r="J30" s="43"/>
      <c r="K30" s="42" t="str">
        <f t="shared" si="3"/>
        <v>7. Rozliczenia z tytułu środków na wydatki budżetowe i z tytułu dochodów budżetowych</v>
      </c>
      <c r="L30" s="42"/>
      <c r="M30" s="42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42" t="str">
        <f>IF(EXACT(Q31,1),T31,"&lt;MergeCellMark&gt;")</f>
        <v>I. Zapasy</v>
      </c>
      <c r="C31" s="42"/>
      <c r="D31" s="42"/>
      <c r="E31" s="42"/>
      <c r="F31" s="17">
        <v>3000.1</v>
      </c>
      <c r="G31" s="17">
        <v>7484.52</v>
      </c>
      <c r="H31" s="7"/>
      <c r="I31" s="43" t="str">
        <f t="shared" si="1"/>
        <v xml:space="preserve"> </v>
      </c>
      <c r="J31" s="43"/>
      <c r="K31" s="42" t="str">
        <f t="shared" si="3"/>
        <v>8. Fundusze specjalne</v>
      </c>
      <c r="L31" s="42"/>
      <c r="M31" s="42"/>
      <c r="N31" s="17">
        <v>202457.62</v>
      </c>
      <c r="O31" s="17">
        <v>211508.04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43" t="str">
        <f t="shared" si="0"/>
        <v/>
      </c>
      <c r="B32" s="43"/>
      <c r="C32" s="42" t="str">
        <f>IF(EXACT(Q32,2),T32,"&lt;MergeCellMark&gt;")</f>
        <v>1. Materiały</v>
      </c>
      <c r="D32" s="42"/>
      <c r="E32" s="42"/>
      <c r="F32" s="17">
        <v>3000.1</v>
      </c>
      <c r="G32" s="17">
        <v>7484.52</v>
      </c>
      <c r="H32" s="7"/>
      <c r="I32" s="43" t="str">
        <f t="shared" si="1"/>
        <v xml:space="preserve"> </v>
      </c>
      <c r="J32" s="43"/>
      <c r="K32" s="43"/>
      <c r="L32" s="42" t="str">
        <f>IF(EXACT(S32,3),U32,"&lt;MergeCellMark&gt;")</f>
        <v>8.1. Zakładowy Fundusz Świadczeń Socjalnych</v>
      </c>
      <c r="M32" s="42"/>
      <c r="N32" s="17">
        <v>202457.62</v>
      </c>
      <c r="O32" s="17">
        <v>211508.04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43" t="str">
        <f t="shared" si="0"/>
        <v/>
      </c>
      <c r="B33" s="43"/>
      <c r="C33" s="42" t="str">
        <f>IF(EXACT(Q33,2),T33,"&lt;MergeCellMark&gt;")</f>
        <v>2. Półprodukty i produkty w toku</v>
      </c>
      <c r="D33" s="42"/>
      <c r="E33" s="42"/>
      <c r="F33" s="17">
        <v>0</v>
      </c>
      <c r="G33" s="17">
        <v>0</v>
      </c>
      <c r="H33" s="7"/>
      <c r="I33" s="43" t="str">
        <f t="shared" si="1"/>
        <v xml:space="preserve"> </v>
      </c>
      <c r="J33" s="43"/>
      <c r="K33" s="43"/>
      <c r="L33" s="42" t="str">
        <f>IF(EXACT(S33,3),U33,"&lt;MergeCellMark&gt;")</f>
        <v>8.2. Inne fundusze</v>
      </c>
      <c r="M33" s="42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43" t="str">
        <f t="shared" si="0"/>
        <v/>
      </c>
      <c r="B34" s="43"/>
      <c r="C34" s="42" t="str">
        <f>IF(EXACT(Q34,2),T34,"&lt;MergeCellMark&gt;")</f>
        <v>3. Produkty gotowe</v>
      </c>
      <c r="D34" s="42"/>
      <c r="E34" s="42"/>
      <c r="F34" s="17">
        <v>0</v>
      </c>
      <c r="G34" s="17">
        <v>0</v>
      </c>
      <c r="H34" s="7"/>
      <c r="I34" s="11" t="str">
        <f t="shared" si="1"/>
        <v xml:space="preserve"> </v>
      </c>
      <c r="J34" s="42" t="str">
        <f>IF(EXACT(S34,1),U34,"&lt;MergeCellMark&gt;")</f>
        <v>III. Rezerwy na zobowiązania</v>
      </c>
      <c r="K34" s="42"/>
      <c r="L34" s="42"/>
      <c r="M34" s="42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43" t="str">
        <f t="shared" si="0"/>
        <v/>
      </c>
      <c r="B35" s="43"/>
      <c r="C35" s="42" t="str">
        <f>IF(EXACT(Q35,2),T35,"&lt;MergeCellMark&gt;")</f>
        <v>4. Towary</v>
      </c>
      <c r="D35" s="42"/>
      <c r="E35" s="42"/>
      <c r="F35" s="17">
        <v>0</v>
      </c>
      <c r="G35" s="17">
        <v>0</v>
      </c>
      <c r="H35" s="7"/>
      <c r="I35" s="11" t="str">
        <f t="shared" si="1"/>
        <v xml:space="preserve"> </v>
      </c>
      <c r="J35" s="42" t="str">
        <f>IF(EXACT(S35,1),U35,"&lt;MergeCellMark&gt;")</f>
        <v>IV. Rozliczenia międzyokresowe</v>
      </c>
      <c r="K35" s="42"/>
      <c r="L35" s="42"/>
      <c r="M35" s="42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42" t="str">
        <f>IF(EXACT(Q36,1),T36,"&lt;MergeCellMark&gt;")</f>
        <v>II. Należności krótkoterminowe</v>
      </c>
      <c r="C36" s="42"/>
      <c r="D36" s="42"/>
      <c r="E36" s="42"/>
      <c r="F36" s="17">
        <v>153465.01999999999</v>
      </c>
      <c r="G36" s="17">
        <v>174457.59</v>
      </c>
      <c r="H36" s="7"/>
      <c r="I36" s="43" t="str">
        <f t="shared" si="1"/>
        <v xml:space="preserve"> </v>
      </c>
      <c r="J36" s="43"/>
      <c r="K36" s="43"/>
      <c r="L36" s="43"/>
      <c r="M36" s="43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43" t="str">
        <f t="shared" si="0"/>
        <v/>
      </c>
      <c r="B37" s="43"/>
      <c r="C37" s="42" t="str">
        <f>IF(EXACT(Q37,2),T37,"&lt;MergeCellMark&gt;")</f>
        <v>1. Należności z tytułu dostaw i usług</v>
      </c>
      <c r="D37" s="42"/>
      <c r="E37" s="42"/>
      <c r="F37" s="17">
        <v>5066.28</v>
      </c>
      <c r="G37" s="17">
        <v>6134.01</v>
      </c>
      <c r="H37" s="7"/>
      <c r="I37" s="43" t="str">
        <f t="shared" si="1"/>
        <v xml:space="preserve"> </v>
      </c>
      <c r="J37" s="43"/>
      <c r="K37" s="43"/>
      <c r="L37" s="43"/>
      <c r="M37" s="43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43" t="str">
        <f t="shared" si="0"/>
        <v/>
      </c>
      <c r="B38" s="43"/>
      <c r="C38" s="42" t="str">
        <f>IF(EXACT(Q38,2),T38,"&lt;MergeCellMark&gt;")</f>
        <v>2. Należności od budżetów</v>
      </c>
      <c r="D38" s="42"/>
      <c r="E38" s="42"/>
      <c r="F38" s="17">
        <v>0</v>
      </c>
      <c r="G38" s="17">
        <v>0</v>
      </c>
      <c r="H38" s="7"/>
      <c r="I38" s="43" t="str">
        <f t="shared" si="1"/>
        <v xml:space="preserve"> </v>
      </c>
      <c r="J38" s="43"/>
      <c r="K38" s="43"/>
      <c r="L38" s="43"/>
      <c r="M38" s="43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43" t="str">
        <f t="shared" si="0"/>
        <v/>
      </c>
      <c r="B39" s="43"/>
      <c r="C39" s="42" t="str">
        <f>IF(EXACT(Q39,2),T39,"&lt;MergeCellMark&gt;")</f>
        <v>3. Należności z tytułu ubezpieczeń i innych świadczeń</v>
      </c>
      <c r="D39" s="42"/>
      <c r="E39" s="42"/>
      <c r="F39" s="17">
        <v>0</v>
      </c>
      <c r="G39" s="17">
        <v>0</v>
      </c>
      <c r="H39" s="7"/>
      <c r="I39" s="43" t="str">
        <f t="shared" si="1"/>
        <v xml:space="preserve"> </v>
      </c>
      <c r="J39" s="43"/>
      <c r="K39" s="43"/>
      <c r="L39" s="43"/>
      <c r="M39" s="43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43" t="str">
        <f t="shared" si="0"/>
        <v/>
      </c>
      <c r="B40" s="43"/>
      <c r="C40" s="42" t="str">
        <f>IF(EXACT(Q40,2),T40,"&lt;MergeCellMark&gt;")</f>
        <v>4. Pozostałe należności</v>
      </c>
      <c r="D40" s="42"/>
      <c r="E40" s="42"/>
      <c r="F40" s="17">
        <v>148398.74</v>
      </c>
      <c r="G40" s="17">
        <v>168323.58</v>
      </c>
      <c r="H40" s="7"/>
      <c r="I40" s="43" t="str">
        <f t="shared" si="1"/>
        <v xml:space="preserve"> </v>
      </c>
      <c r="J40" s="43"/>
      <c r="K40" s="43"/>
      <c r="L40" s="43"/>
      <c r="M40" s="43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43" t="str">
        <f t="shared" si="0"/>
        <v/>
      </c>
      <c r="B41" s="43"/>
      <c r="C41" s="42" t="str">
        <f>IF(EXACT(Q41,2),T41,"&lt;MergeCellMark&gt;")</f>
        <v>5. Rozliczenia z tytułu środków na wydatki budżetowe i z tytułu dochodów budżetowych</v>
      </c>
      <c r="D41" s="42"/>
      <c r="E41" s="42"/>
      <c r="F41" s="17">
        <v>0</v>
      </c>
      <c r="G41" s="17">
        <v>0</v>
      </c>
      <c r="H41" s="7"/>
      <c r="I41" s="43" t="str">
        <f t="shared" si="1"/>
        <v xml:space="preserve"> </v>
      </c>
      <c r="J41" s="43"/>
      <c r="K41" s="43"/>
      <c r="L41" s="43"/>
      <c r="M41" s="43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42" t="str">
        <f>IF(EXACT(Q42,1),T42,"&lt;MergeCellMark&gt;")</f>
        <v>III. Krótkoterminowe aktywa finansowe</v>
      </c>
      <c r="C42" s="42"/>
      <c r="D42" s="42"/>
      <c r="E42" s="42"/>
      <c r="F42" s="17">
        <v>54484.04</v>
      </c>
      <c r="G42" s="17">
        <v>43184.46</v>
      </c>
      <c r="H42" s="7"/>
      <c r="I42" s="43" t="str">
        <f t="shared" si="1"/>
        <v xml:space="preserve"> </v>
      </c>
      <c r="J42" s="43"/>
      <c r="K42" s="43"/>
      <c r="L42" s="43"/>
      <c r="M42" s="43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43" t="str">
        <f t="shared" si="0"/>
        <v/>
      </c>
      <c r="B43" s="43"/>
      <c r="C43" s="42" t="str">
        <f t="shared" ref="C43:C49" si="4">IF(EXACT(Q43,2),T43,"&lt;MergeCellMark&gt;")</f>
        <v>1. Środki pieniężne w kasie</v>
      </c>
      <c r="D43" s="42"/>
      <c r="E43" s="42"/>
      <c r="F43" s="17">
        <v>0</v>
      </c>
      <c r="G43" s="17">
        <v>0</v>
      </c>
      <c r="H43" s="7"/>
      <c r="I43" s="43" t="str">
        <f t="shared" si="1"/>
        <v xml:space="preserve"> </v>
      </c>
      <c r="J43" s="43"/>
      <c r="K43" s="43"/>
      <c r="L43" s="43"/>
      <c r="M43" s="43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43" t="str">
        <f t="shared" si="0"/>
        <v/>
      </c>
      <c r="B44" s="43"/>
      <c r="C44" s="42" t="str">
        <f t="shared" si="4"/>
        <v>2. Środki pieniężne na rachunkach bankowych</v>
      </c>
      <c r="D44" s="42"/>
      <c r="E44" s="42"/>
      <c r="F44" s="17">
        <v>54484.04</v>
      </c>
      <c r="G44" s="17">
        <v>43184.46</v>
      </c>
      <c r="H44" s="7"/>
      <c r="I44" s="43" t="str">
        <f t="shared" si="1"/>
        <v xml:space="preserve"> </v>
      </c>
      <c r="J44" s="43"/>
      <c r="K44" s="43"/>
      <c r="L44" s="43"/>
      <c r="M44" s="43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43" t="str">
        <f t="shared" si="0"/>
        <v/>
      </c>
      <c r="B45" s="43"/>
      <c r="C45" s="42" t="str">
        <f t="shared" si="4"/>
        <v>3. Środki pieniężne państwowego funduszu celowego</v>
      </c>
      <c r="D45" s="42"/>
      <c r="E45" s="42"/>
      <c r="F45" s="17">
        <v>0</v>
      </c>
      <c r="G45" s="17">
        <v>0</v>
      </c>
      <c r="H45" s="7"/>
      <c r="I45" s="43" t="str">
        <f t="shared" si="1"/>
        <v xml:space="preserve"> </v>
      </c>
      <c r="J45" s="43"/>
      <c r="K45" s="43"/>
      <c r="L45" s="43"/>
      <c r="M45" s="43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43" t="str">
        <f t="shared" si="0"/>
        <v/>
      </c>
      <c r="B46" s="43"/>
      <c r="C46" s="42" t="str">
        <f t="shared" si="4"/>
        <v>4. Inne środki pieniężne</v>
      </c>
      <c r="D46" s="42"/>
      <c r="E46" s="42"/>
      <c r="F46" s="17">
        <v>0</v>
      </c>
      <c r="G46" s="17">
        <v>0</v>
      </c>
      <c r="H46" s="7"/>
      <c r="I46" s="43" t="str">
        <f t="shared" si="1"/>
        <v xml:space="preserve"> </v>
      </c>
      <c r="J46" s="43"/>
      <c r="K46" s="43"/>
      <c r="L46" s="43"/>
      <c r="M46" s="43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43" t="str">
        <f t="shared" si="0"/>
        <v/>
      </c>
      <c r="B47" s="43"/>
      <c r="C47" s="42" t="str">
        <f t="shared" si="4"/>
        <v>5. Akcje lub udziały</v>
      </c>
      <c r="D47" s="42"/>
      <c r="E47" s="42"/>
      <c r="F47" s="17">
        <v>0</v>
      </c>
      <c r="G47" s="17">
        <v>0</v>
      </c>
      <c r="H47" s="7"/>
      <c r="I47" s="43" t="str">
        <f t="shared" si="1"/>
        <v xml:space="preserve"> </v>
      </c>
      <c r="J47" s="43"/>
      <c r="K47" s="43"/>
      <c r="L47" s="43"/>
      <c r="M47" s="43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43" t="str">
        <f t="shared" si="0"/>
        <v/>
      </c>
      <c r="B48" s="43"/>
      <c r="C48" s="42" t="str">
        <f t="shared" si="4"/>
        <v>6. Inne papiery wartościowe</v>
      </c>
      <c r="D48" s="42"/>
      <c r="E48" s="42"/>
      <c r="F48" s="17">
        <v>0</v>
      </c>
      <c r="G48" s="17">
        <v>0</v>
      </c>
      <c r="H48" s="7"/>
      <c r="I48" s="43" t="str">
        <f t="shared" si="1"/>
        <v xml:space="preserve"> </v>
      </c>
      <c r="J48" s="43"/>
      <c r="K48" s="43"/>
      <c r="L48" s="43"/>
      <c r="M48" s="43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43" t="str">
        <f t="shared" si="0"/>
        <v/>
      </c>
      <c r="B49" s="43"/>
      <c r="C49" s="42" t="str">
        <f t="shared" si="4"/>
        <v>7. Inne krótkoterminowe aktywa finansowe</v>
      </c>
      <c r="D49" s="42"/>
      <c r="E49" s="42"/>
      <c r="F49" s="17">
        <v>0</v>
      </c>
      <c r="G49" s="17">
        <v>0</v>
      </c>
      <c r="H49" s="7"/>
      <c r="I49" s="43" t="str">
        <f t="shared" si="1"/>
        <v xml:space="preserve"> </v>
      </c>
      <c r="J49" s="43"/>
      <c r="K49" s="43"/>
      <c r="L49" s="43"/>
      <c r="M49" s="43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42" t="str">
        <f>IF(EXACT(Q50,1),T50,"&lt;MergeCellMark&gt;")</f>
        <v>IV. Rozliczenia międzyokresowe</v>
      </c>
      <c r="C50" s="42"/>
      <c r="D50" s="42"/>
      <c r="E50" s="42"/>
      <c r="F50" s="17">
        <v>0</v>
      </c>
      <c r="G50" s="17">
        <v>0</v>
      </c>
      <c r="H50" s="7"/>
      <c r="I50" s="43" t="str">
        <f t="shared" si="1"/>
        <v xml:space="preserve"> </v>
      </c>
      <c r="J50" s="43"/>
      <c r="K50" s="43"/>
      <c r="L50" s="43"/>
      <c r="M50" s="43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37" t="str">
        <f>"Suma aktywów"</f>
        <v>Suma aktywów</v>
      </c>
      <c r="B51" s="38"/>
      <c r="C51" s="38"/>
      <c r="D51" s="38"/>
      <c r="E51" s="39"/>
      <c r="F51" s="19">
        <v>11759626.220000001</v>
      </c>
      <c r="G51" s="19">
        <v>11402924.060000001</v>
      </c>
      <c r="H51" s="8"/>
      <c r="I51" s="41" t="str">
        <f>"Suma pasywów"</f>
        <v>Suma pasywów</v>
      </c>
      <c r="J51" s="41"/>
      <c r="K51" s="41"/>
      <c r="L51" s="41"/>
      <c r="M51" s="41"/>
      <c r="N51" s="19">
        <v>11759626.220000001</v>
      </c>
      <c r="O51" s="19">
        <v>11402924.060000001</v>
      </c>
    </row>
    <row r="52" spans="1:22" ht="13.5" hidden="1" customHeight="1" x14ac:dyDescent="0.25">
      <c r="A52" s="29" t="s">
        <v>16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16">
        <v>2024</v>
      </c>
    </row>
    <row r="53" spans="1:22" ht="13.5" hidden="1" customHeight="1" x14ac:dyDescent="0.25">
      <c r="A53" s="29" t="s">
        <v>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6">
        <v>2024</v>
      </c>
    </row>
    <row r="54" spans="1:22" ht="21.75" hidden="1" customHeight="1" x14ac:dyDescent="0.25">
      <c r="A54" s="29" t="s">
        <v>18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52" t="s">
        <v>20</v>
      </c>
      <c r="J55" s="52"/>
      <c r="K55" s="52"/>
      <c r="L55" s="52"/>
      <c r="M55" s="13"/>
      <c r="N55" s="13"/>
      <c r="O55" s="14"/>
      <c r="P55" s="16">
        <v>2024</v>
      </c>
    </row>
    <row r="56" spans="1:22" ht="15" customHeight="1" x14ac:dyDescent="0.25">
      <c r="C56" s="30"/>
      <c r="D56" s="30"/>
      <c r="E56" s="30"/>
      <c r="F56" s="30"/>
      <c r="P56" s="10"/>
    </row>
    <row r="57" spans="1:22" ht="36" customHeight="1" x14ac:dyDescent="0.25">
      <c r="A57" s="51" t="s">
        <v>21</v>
      </c>
      <c r="B57" s="51"/>
      <c r="C57" s="51"/>
      <c r="D57" s="51"/>
      <c r="E57" s="51" t="s">
        <v>93</v>
      </c>
      <c r="F57" s="51"/>
      <c r="G57" s="51" t="s">
        <v>22</v>
      </c>
      <c r="H57" s="51"/>
      <c r="I57" s="51"/>
      <c r="J57" s="51"/>
      <c r="K57" s="51"/>
      <c r="L57" s="51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36 A38:V39 A37:E37 G37:V37 A41:V56 A40:E40 G40:V40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dcterms:created xsi:type="dcterms:W3CDTF">2017-03-27T06:22:35Z</dcterms:created>
  <dcterms:modified xsi:type="dcterms:W3CDTF">2025-04-28T10:47:30Z</dcterms:modified>
  <cp:category/>
</cp:coreProperties>
</file>