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gda\anita\"/>
    </mc:Choice>
  </mc:AlternateContent>
  <bookViews>
    <workbookView xWindow="0" yWindow="0" windowWidth="9675" windowHeight="4470" activeTab="3"/>
  </bookViews>
  <sheets>
    <sheet name="Arkusz1" sheetId="1" r:id="rId1"/>
    <sheet name="Arkusz2" sheetId="5" r:id="rId2"/>
    <sheet name="Arkusz3" sheetId="3" r:id="rId3"/>
    <sheet name="Arkusz4" sheetId="4" r:id="rId4"/>
  </sheets>
  <calcPr calcId="191029"/>
</workbook>
</file>

<file path=xl/calcChain.xml><?xml version="1.0" encoding="utf-8"?>
<calcChain xmlns="http://schemas.openxmlformats.org/spreadsheetml/2006/main">
  <c r="F6" i="4" l="1"/>
  <c r="Q14" i="1" l="1"/>
  <c r="Q12" i="1"/>
  <c r="S12" i="1" s="1"/>
  <c r="G10" i="1"/>
  <c r="G11" i="1"/>
  <c r="G12" i="1"/>
  <c r="G13" i="1"/>
  <c r="G14" i="1"/>
  <c r="G9" i="1"/>
  <c r="L9" i="1" s="1"/>
  <c r="T12" i="1" l="1"/>
  <c r="K12" i="1"/>
  <c r="L12" i="1" s="1"/>
  <c r="U12" i="1" l="1"/>
  <c r="D7" i="1"/>
  <c r="D15" i="1" s="1"/>
  <c r="E7" i="1"/>
  <c r="E15" i="1" s="1"/>
  <c r="F7" i="1"/>
  <c r="F15" i="1" s="1"/>
  <c r="G7" i="1"/>
  <c r="H7" i="1"/>
  <c r="H15" i="1" s="1"/>
  <c r="I7" i="1"/>
  <c r="I15" i="1" s="1"/>
  <c r="J7" i="1"/>
  <c r="J15" i="1" s="1"/>
  <c r="K7" i="1"/>
  <c r="M7" i="1"/>
  <c r="M15" i="1" s="1"/>
  <c r="N7" i="1"/>
  <c r="N15" i="1" s="1"/>
  <c r="O7" i="1"/>
  <c r="O15" i="1" s="1"/>
  <c r="P7" i="1"/>
  <c r="P15" i="1" s="1"/>
  <c r="R7" i="1"/>
  <c r="S14" i="1"/>
  <c r="K14" i="1"/>
  <c r="L14" i="1" s="1"/>
  <c r="Q13" i="1"/>
  <c r="L13" i="1"/>
  <c r="K13" i="1"/>
  <c r="T10" i="1"/>
  <c r="Q10" i="1"/>
  <c r="S10" i="1" s="1"/>
  <c r="L10" i="1"/>
  <c r="L7" i="1" s="1"/>
  <c r="T9" i="1"/>
  <c r="S9" i="1"/>
  <c r="U9" i="1" s="1"/>
  <c r="Q9" i="1"/>
  <c r="Q7" i="1" s="1"/>
  <c r="Q6" i="1"/>
  <c r="S6" i="1" s="1"/>
  <c r="K6" i="1"/>
  <c r="G6" i="1"/>
  <c r="C7" i="1"/>
  <c r="C15" i="1" s="1"/>
  <c r="Q15" i="1" l="1"/>
  <c r="L6" i="1"/>
  <c r="S13" i="1"/>
  <c r="L15" i="1"/>
  <c r="U10" i="1"/>
  <c r="U7" i="1" s="1"/>
  <c r="U15" i="1" s="1"/>
  <c r="T7" i="1"/>
  <c r="T15" i="1" s="1"/>
  <c r="S7" i="1"/>
  <c r="S15" i="1" s="1"/>
  <c r="K15" i="1"/>
  <c r="G15" i="1"/>
  <c r="R15" i="1"/>
</calcChain>
</file>

<file path=xl/sharedStrings.xml><?xml version="1.0" encoding="utf-8"?>
<sst xmlns="http://schemas.openxmlformats.org/spreadsheetml/2006/main" count="75" uniqueCount="63">
  <si>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</si>
  <si>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</si>
  <si>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</si>
  <si>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</si>
  <si>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</si>
  <si>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</si>
  <si>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</si>
  <si>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</si>
  <si>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</si>
  <si>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</si>
  <si>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</si>
  <si>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</si>
  <si>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</si>
  <si>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</si>
  <si>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</si>
  <si>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</si>
  <si>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</si>
  <si>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</si>
  <si>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</si>
  <si>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</si>
  <si>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</si>
  <si>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</si>
  <si>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</si>
  <si>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</si>
  <si>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</si>
  <si>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</si>
  <si>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</si>
  <si>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</si>
  <si>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</si>
  <si>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</si>
  <si>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</si>
  <si>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</si>
  <si>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</si>
  <si>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</si>
  <si>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</si>
  <si>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</si>
  <si>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</si>
  <si>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</si>
  <si>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</si>
  <si>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</si>
  <si>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</si>
  <si>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</si>
  <si>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</si>
  <si>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</si>
  <si>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</si>
  <si>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</si>
  <si>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</si>
  <si>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</si>
  <si>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</si>
  <si>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</si>
  <si>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</si>
  <si>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</si>
  <si>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</si>
  <si>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</si>
  <si>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5.</t>
  </si>
  <si>
    <t>środki transportu</t>
  </si>
  <si>
    <t>WARTOŚCI NIEMATERIALNE I TRWAŁE</t>
  </si>
  <si>
    <t>ŚRODKI TRWAŁE</t>
  </si>
  <si>
    <t>POZOSTAŁE ŚRODKI TRWAŁE</t>
  </si>
  <si>
    <t>RAZEM</t>
  </si>
  <si>
    <t>ZBIORY BIBLIOTECZNE</t>
  </si>
  <si>
    <t>Pelplin, dnia 22.03.2022 r.</t>
  </si>
  <si>
    <t>Pelplin, dnia 23.03.2022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</si>
</sst>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8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opLeftCell="A4" zoomScale="82" zoomScaleNormal="82" workbookViewId="0">
      <selection activeCell="D19" sqref="D19"/>
    </sheetView>
  </sheetViews>
  <sheetFormatPr defaultRowHeight="15.75" x14ac:dyDescent="0.25"/>
  <cols>
    <col min="1" max="1" width="4.125" customWidth="1"/>
    <col min="2" max="2" width="12.625" customWidth="1"/>
    <col min="3" max="3" width="12.5" customWidth="1"/>
    <col min="4" max="4" width="9.75" customWidth="1"/>
    <col min="5" max="5" width="9.875" customWidth="1"/>
    <col min="6" max="6" width="14" customWidth="1"/>
    <col min="7" max="7" width="9.875" bestFit="1" customWidth="1"/>
    <col min="12" max="12" width="12.375" bestFit="1" customWidth="1"/>
    <col min="13" max="13" width="11.375" bestFit="1" customWidth="1"/>
    <col min="15" max="15" width="9.875" bestFit="1" customWidth="1"/>
    <col min="17" max="17" width="9.875" bestFit="1" customWidth="1"/>
    <col min="19" max="19" width="10.875" customWidth="1"/>
    <col min="20" max="21" width="11.375" bestFit="1" customWidth="1"/>
  </cols>
  <sheetData>
    <row r="1" spans="1:21" ht="18.75" x14ac:dyDescent="0.3">
      <c r="A1" s="4" t="s">
        <v>15</v>
      </c>
    </row>
    <row r="3" spans="1:21" ht="78.75" customHeight="1" x14ac:dyDescent="0.25">
      <c r="A3" s="20" t="s">
        <v>0</v>
      </c>
      <c r="B3" s="19" t="s">
        <v>1</v>
      </c>
      <c r="C3" s="19" t="s">
        <v>2</v>
      </c>
      <c r="D3" s="20" t="s">
        <v>3</v>
      </c>
      <c r="E3" s="20"/>
      <c r="F3" s="20"/>
      <c r="G3" s="19" t="s">
        <v>6</v>
      </c>
      <c r="H3" s="19" t="s">
        <v>7</v>
      </c>
      <c r="I3" s="19"/>
      <c r="J3" s="19"/>
      <c r="K3" s="19" t="s">
        <v>11</v>
      </c>
      <c r="L3" s="19" t="s">
        <v>12</v>
      </c>
      <c r="M3" s="19" t="s">
        <v>16</v>
      </c>
      <c r="N3" s="19" t="s">
        <v>17</v>
      </c>
      <c r="O3" s="19"/>
      <c r="P3" s="19"/>
      <c r="Q3" s="19" t="s">
        <v>20</v>
      </c>
      <c r="R3" s="19" t="s">
        <v>21</v>
      </c>
      <c r="S3" s="19" t="s">
        <v>22</v>
      </c>
      <c r="T3" s="19" t="s">
        <v>23</v>
      </c>
      <c r="U3" s="19"/>
    </row>
    <row r="4" spans="1:21" ht="102" customHeight="1" x14ac:dyDescent="0.25">
      <c r="A4" s="20"/>
      <c r="B4" s="19"/>
      <c r="C4" s="19"/>
      <c r="D4" s="1" t="s">
        <v>47</v>
      </c>
      <c r="E4" s="1" t="s">
        <v>4</v>
      </c>
      <c r="F4" s="1" t="s">
        <v>5</v>
      </c>
      <c r="G4" s="19"/>
      <c r="H4" s="1" t="s">
        <v>8</v>
      </c>
      <c r="I4" s="1" t="s">
        <v>9</v>
      </c>
      <c r="J4" s="1" t="s">
        <v>10</v>
      </c>
      <c r="K4" s="19"/>
      <c r="L4" s="19"/>
      <c r="M4" s="19"/>
      <c r="N4" s="5" t="s">
        <v>18</v>
      </c>
      <c r="O4" s="5" t="s">
        <v>19</v>
      </c>
      <c r="P4" s="5" t="s">
        <v>10</v>
      </c>
      <c r="Q4" s="19"/>
      <c r="R4" s="19"/>
      <c r="S4" s="19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80.25" customHeight="1" x14ac:dyDescent="0.25">
      <c r="A6" s="12" t="s">
        <v>13</v>
      </c>
      <c r="B6" s="10" t="s">
        <v>56</v>
      </c>
      <c r="C6" s="14">
        <v>20706.16</v>
      </c>
      <c r="D6" s="15"/>
      <c r="E6" s="14">
        <v>859.82</v>
      </c>
      <c r="F6" s="14">
        <v>0</v>
      </c>
      <c r="G6" s="14">
        <f>E6+F6</f>
        <v>859.82</v>
      </c>
      <c r="H6" s="14"/>
      <c r="I6" s="14"/>
      <c r="J6" s="14">
        <v>0</v>
      </c>
      <c r="K6" s="14">
        <f>J6</f>
        <v>0</v>
      </c>
      <c r="L6" s="14">
        <f>C6+G6-K6</f>
        <v>21565.98</v>
      </c>
      <c r="M6" s="14">
        <v>20706.16</v>
      </c>
      <c r="N6" s="14"/>
      <c r="O6" s="14">
        <v>859.82</v>
      </c>
      <c r="P6" s="14">
        <v>0</v>
      </c>
      <c r="Q6" s="14">
        <f>O6+P6</f>
        <v>859.82</v>
      </c>
      <c r="R6" s="14">
        <v>0</v>
      </c>
      <c r="S6" s="14">
        <f>M6+Q6-R6</f>
        <v>21565.98</v>
      </c>
      <c r="T6" s="14">
        <v>0</v>
      </c>
      <c r="U6" s="14">
        <v>0</v>
      </c>
    </row>
    <row r="7" spans="1:21" ht="56.25" customHeight="1" x14ac:dyDescent="0.25">
      <c r="A7" s="12" t="s">
        <v>14</v>
      </c>
      <c r="B7" s="10" t="s">
        <v>57</v>
      </c>
      <c r="C7" s="14">
        <f>C8+C9+C10+C11+C12</f>
        <v>13709025.92</v>
      </c>
      <c r="D7" s="14">
        <f t="shared" ref="D7:T7" si="0">D8+D9+D10+D11+D12</f>
        <v>0</v>
      </c>
      <c r="E7" s="14">
        <f t="shared" si="0"/>
        <v>122747.33</v>
      </c>
      <c r="F7" s="14">
        <f t="shared" si="0"/>
        <v>0</v>
      </c>
      <c r="G7" s="14">
        <f t="shared" si="0"/>
        <v>122747.33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13831773.25</v>
      </c>
      <c r="M7" s="14">
        <f t="shared" si="0"/>
        <v>4235177.6899999995</v>
      </c>
      <c r="N7" s="14">
        <f t="shared" si="0"/>
        <v>0</v>
      </c>
      <c r="O7" s="14">
        <f t="shared" si="0"/>
        <v>375257.39999999997</v>
      </c>
      <c r="P7" s="14">
        <f t="shared" si="0"/>
        <v>0</v>
      </c>
      <c r="Q7" s="14">
        <f t="shared" si="0"/>
        <v>375257.39999999997</v>
      </c>
      <c r="R7" s="14">
        <f t="shared" si="0"/>
        <v>0</v>
      </c>
      <c r="S7" s="14">
        <f t="shared" si="0"/>
        <v>4610435.09</v>
      </c>
      <c r="T7" s="14">
        <f t="shared" si="0"/>
        <v>9473848.2299999986</v>
      </c>
      <c r="U7" s="14">
        <f>U8+U9+U10+U11+U12</f>
        <v>9221338.1600000001</v>
      </c>
    </row>
    <row r="8" spans="1:21" x14ac:dyDescent="0.25">
      <c r="A8" s="3">
        <v>1</v>
      </c>
      <c r="B8" s="3" t="s">
        <v>48</v>
      </c>
      <c r="C8" s="16">
        <v>52420.5</v>
      </c>
      <c r="D8" s="16"/>
      <c r="E8" s="16"/>
      <c r="F8" s="16"/>
      <c r="G8" s="16"/>
      <c r="H8" s="16"/>
      <c r="I8" s="16"/>
      <c r="J8" s="16"/>
      <c r="K8" s="16"/>
      <c r="L8" s="16">
        <v>52420.5</v>
      </c>
      <c r="M8" s="16">
        <v>0</v>
      </c>
      <c r="N8" s="16"/>
      <c r="O8" s="16"/>
      <c r="P8" s="16"/>
      <c r="Q8" s="16"/>
      <c r="R8" s="16">
        <v>0</v>
      </c>
      <c r="S8" s="16">
        <v>0</v>
      </c>
      <c r="T8" s="16">
        <v>52420.5</v>
      </c>
      <c r="U8" s="16">
        <v>52420.5</v>
      </c>
    </row>
    <row r="9" spans="1:21" ht="38.25" x14ac:dyDescent="0.25">
      <c r="A9" s="3">
        <v>2</v>
      </c>
      <c r="B9" s="6" t="s">
        <v>49</v>
      </c>
      <c r="C9" s="16">
        <v>13354270.84</v>
      </c>
      <c r="D9" s="16"/>
      <c r="E9" s="16">
        <v>122747.33</v>
      </c>
      <c r="F9" s="16"/>
      <c r="G9" s="16">
        <f>D9+E9+F9</f>
        <v>122747.33</v>
      </c>
      <c r="H9" s="16"/>
      <c r="I9" s="16"/>
      <c r="J9" s="16"/>
      <c r="K9" s="16">
        <v>0</v>
      </c>
      <c r="L9" s="16">
        <f>C9+G9-K9</f>
        <v>13477018.17</v>
      </c>
      <c r="M9" s="16">
        <v>4092099.05</v>
      </c>
      <c r="N9" s="16"/>
      <c r="O9" s="16">
        <v>348064.89</v>
      </c>
      <c r="P9" s="16"/>
      <c r="Q9" s="16">
        <f>O9+P9</f>
        <v>348064.89</v>
      </c>
      <c r="R9" s="16">
        <v>0</v>
      </c>
      <c r="S9" s="16">
        <f>M9+Q9+R9</f>
        <v>4440163.9399999995</v>
      </c>
      <c r="T9" s="16">
        <f>C9-M9</f>
        <v>9262171.7899999991</v>
      </c>
      <c r="U9" s="16">
        <f>L9-S9</f>
        <v>9036854.2300000004</v>
      </c>
    </row>
    <row r="10" spans="1:21" ht="66" customHeight="1" x14ac:dyDescent="0.25">
      <c r="A10" s="3">
        <v>3</v>
      </c>
      <c r="B10" s="7" t="s">
        <v>50</v>
      </c>
      <c r="C10" s="16">
        <v>216664.43</v>
      </c>
      <c r="D10" s="16"/>
      <c r="E10" s="16">
        <v>0</v>
      </c>
      <c r="F10" s="16"/>
      <c r="G10" s="16">
        <f t="shared" ref="G10:G14" si="1">D10+E10+F10</f>
        <v>0</v>
      </c>
      <c r="H10" s="16"/>
      <c r="I10" s="16"/>
      <c r="J10" s="16"/>
      <c r="K10" s="16">
        <v>0</v>
      </c>
      <c r="L10" s="16">
        <f>C10+G10-K10</f>
        <v>216664.43</v>
      </c>
      <c r="M10" s="16">
        <v>88244.34</v>
      </c>
      <c r="N10" s="16"/>
      <c r="O10" s="16">
        <v>16358.35</v>
      </c>
      <c r="P10" s="16"/>
      <c r="Q10" s="16">
        <f>O10+P10</f>
        <v>16358.35</v>
      </c>
      <c r="R10" s="16">
        <v>0</v>
      </c>
      <c r="S10" s="16">
        <f>M10+Q10</f>
        <v>104602.69</v>
      </c>
      <c r="T10" s="16">
        <f>C10-M10</f>
        <v>128420.09</v>
      </c>
      <c r="U10" s="16">
        <f>L10-S10</f>
        <v>112061.73999999999</v>
      </c>
    </row>
    <row r="11" spans="1:21" ht="31.5" x14ac:dyDescent="0.25">
      <c r="A11" s="3">
        <v>4</v>
      </c>
      <c r="B11" s="7" t="s">
        <v>55</v>
      </c>
      <c r="C11" s="16">
        <v>9957.99</v>
      </c>
      <c r="D11" s="16"/>
      <c r="E11" s="16"/>
      <c r="F11" s="16"/>
      <c r="G11" s="16">
        <f t="shared" si="1"/>
        <v>0</v>
      </c>
      <c r="H11" s="16"/>
      <c r="I11" s="16"/>
      <c r="J11" s="16"/>
      <c r="K11" s="16">
        <v>0</v>
      </c>
      <c r="L11" s="16">
        <v>9957.99</v>
      </c>
      <c r="M11" s="16">
        <v>9957.99</v>
      </c>
      <c r="N11" s="16"/>
      <c r="O11" s="16"/>
      <c r="P11" s="16"/>
      <c r="Q11" s="16">
        <v>0</v>
      </c>
      <c r="R11" s="16">
        <v>0</v>
      </c>
      <c r="S11" s="16">
        <v>9957.99</v>
      </c>
      <c r="T11" s="16">
        <v>0</v>
      </c>
      <c r="U11" s="16">
        <v>0</v>
      </c>
    </row>
    <row r="12" spans="1:21" ht="31.5" x14ac:dyDescent="0.25">
      <c r="A12" s="3">
        <v>5</v>
      </c>
      <c r="B12" s="7" t="s">
        <v>53</v>
      </c>
      <c r="C12" s="16">
        <v>75712.160000000003</v>
      </c>
      <c r="D12" s="16"/>
      <c r="E12" s="16"/>
      <c r="F12" s="16"/>
      <c r="G12" s="16">
        <f t="shared" si="1"/>
        <v>0</v>
      </c>
      <c r="H12" s="16"/>
      <c r="I12" s="16">
        <v>0</v>
      </c>
      <c r="J12" s="16"/>
      <c r="K12" s="16">
        <f>H12+I12+J12</f>
        <v>0</v>
      </c>
      <c r="L12" s="16">
        <f>C12+G12-K12</f>
        <v>75712.160000000003</v>
      </c>
      <c r="M12" s="16">
        <v>44876.31</v>
      </c>
      <c r="N12" s="16"/>
      <c r="O12" s="16">
        <v>10834.16</v>
      </c>
      <c r="P12" s="16"/>
      <c r="Q12" s="16">
        <f>N12+O12+P12</f>
        <v>10834.16</v>
      </c>
      <c r="R12" s="16">
        <v>0</v>
      </c>
      <c r="S12" s="16">
        <f>M12+Q12-R12</f>
        <v>55710.47</v>
      </c>
      <c r="T12" s="16">
        <f>C12-M12</f>
        <v>30835.850000000006</v>
      </c>
      <c r="U12" s="16">
        <f>L12-S12</f>
        <v>20001.690000000002</v>
      </c>
    </row>
    <row r="13" spans="1:21" ht="47.25" x14ac:dyDescent="0.25">
      <c r="A13" s="11" t="s">
        <v>52</v>
      </c>
      <c r="B13" s="13" t="s">
        <v>58</v>
      </c>
      <c r="C13" s="17">
        <v>717124.41</v>
      </c>
      <c r="D13" s="17"/>
      <c r="E13" s="17">
        <v>273295.12</v>
      </c>
      <c r="F13" s="17"/>
      <c r="G13" s="17">
        <f t="shared" si="1"/>
        <v>273295.12</v>
      </c>
      <c r="H13" s="17"/>
      <c r="I13" s="17">
        <v>47207.12</v>
      </c>
      <c r="J13" s="17">
        <v>76807.759999999995</v>
      </c>
      <c r="K13" s="17">
        <f>H13+I13+J13</f>
        <v>124014.88</v>
      </c>
      <c r="L13" s="17">
        <f>C13+G13-K13</f>
        <v>866404.65</v>
      </c>
      <c r="M13" s="17">
        <v>717124.41</v>
      </c>
      <c r="N13" s="17"/>
      <c r="O13" s="17">
        <v>273295.12</v>
      </c>
      <c r="P13" s="17"/>
      <c r="Q13" s="17">
        <f>O13</f>
        <v>273295.12</v>
      </c>
      <c r="R13" s="17">
        <v>124014.88</v>
      </c>
      <c r="S13" s="17">
        <f>M13+Q13-R13</f>
        <v>866404.65</v>
      </c>
      <c r="T13" s="17">
        <v>0</v>
      </c>
      <c r="U13" s="17">
        <v>0</v>
      </c>
    </row>
    <row r="14" spans="1:21" ht="47.25" x14ac:dyDescent="0.25">
      <c r="A14" s="11" t="s">
        <v>51</v>
      </c>
      <c r="B14" s="13" t="s">
        <v>60</v>
      </c>
      <c r="C14" s="17">
        <v>168740.8</v>
      </c>
      <c r="D14" s="17"/>
      <c r="E14" s="17">
        <v>40736.879999999997</v>
      </c>
      <c r="F14" s="17"/>
      <c r="G14" s="17">
        <f t="shared" si="1"/>
        <v>40736.879999999997</v>
      </c>
      <c r="H14" s="17"/>
      <c r="I14" s="17">
        <v>0</v>
      </c>
      <c r="J14" s="17"/>
      <c r="K14" s="17">
        <f>I14</f>
        <v>0</v>
      </c>
      <c r="L14" s="17">
        <f>C14+G14-K14</f>
        <v>209477.68</v>
      </c>
      <c r="M14" s="17">
        <v>168740.8</v>
      </c>
      <c r="N14" s="17"/>
      <c r="O14" s="17">
        <v>40736.879999999997</v>
      </c>
      <c r="P14" s="17"/>
      <c r="Q14" s="17">
        <f>O14</f>
        <v>40736.879999999997</v>
      </c>
      <c r="R14" s="17">
        <v>0</v>
      </c>
      <c r="S14" s="17">
        <f>M14+O14-R14</f>
        <v>209477.68</v>
      </c>
      <c r="T14" s="17">
        <v>0</v>
      </c>
      <c r="U14" s="17">
        <v>0</v>
      </c>
    </row>
    <row r="15" spans="1:21" x14ac:dyDescent="0.25">
      <c r="A15" s="11" t="s">
        <v>54</v>
      </c>
      <c r="B15" s="13" t="s">
        <v>59</v>
      </c>
      <c r="C15" s="17">
        <f>C6+C7+C13+C14</f>
        <v>14615597.290000001</v>
      </c>
      <c r="D15" s="17">
        <f t="shared" ref="D15:U15" si="2">D6+D7+D13+D14</f>
        <v>0</v>
      </c>
      <c r="E15" s="17">
        <f t="shared" si="2"/>
        <v>437639.15</v>
      </c>
      <c r="F15" s="17">
        <f t="shared" si="2"/>
        <v>0</v>
      </c>
      <c r="G15" s="17">
        <f t="shared" si="2"/>
        <v>437639.15</v>
      </c>
      <c r="H15" s="17">
        <f t="shared" si="2"/>
        <v>0</v>
      </c>
      <c r="I15" s="17">
        <f t="shared" si="2"/>
        <v>47207.12</v>
      </c>
      <c r="J15" s="17">
        <f t="shared" si="2"/>
        <v>76807.759999999995</v>
      </c>
      <c r="K15" s="17">
        <f t="shared" si="2"/>
        <v>124014.88</v>
      </c>
      <c r="L15" s="17">
        <f t="shared" si="2"/>
        <v>14929221.560000001</v>
      </c>
      <c r="M15" s="17">
        <f t="shared" si="2"/>
        <v>5141749.0599999996</v>
      </c>
      <c r="N15" s="17">
        <f t="shared" si="2"/>
        <v>0</v>
      </c>
      <c r="O15" s="17">
        <f t="shared" si="2"/>
        <v>690149.22</v>
      </c>
      <c r="P15" s="17">
        <f t="shared" si="2"/>
        <v>0</v>
      </c>
      <c r="Q15" s="17">
        <f t="shared" si="2"/>
        <v>690149.22</v>
      </c>
      <c r="R15" s="17">
        <f t="shared" si="2"/>
        <v>124014.88</v>
      </c>
      <c r="S15" s="17">
        <f t="shared" si="2"/>
        <v>5707883.4000000004</v>
      </c>
      <c r="T15" s="17">
        <f t="shared" si="2"/>
        <v>9473848.2299999986</v>
      </c>
      <c r="U15" s="17">
        <f t="shared" si="2"/>
        <v>9221338.1600000001</v>
      </c>
    </row>
    <row r="16" spans="1:21" ht="15.75" customHeight="1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t="s">
        <v>62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55118110236220474" bottom="0.55118110236220474" header="0" footer="0"/>
  <pageSetup paperSize="9" scale="63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21" sqref="D21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19" t="s">
        <v>0</v>
      </c>
      <c r="B3" s="19" t="s">
        <v>41</v>
      </c>
      <c r="C3" s="21" t="s">
        <v>31</v>
      </c>
      <c r="D3" s="19" t="s">
        <v>42</v>
      </c>
      <c r="E3" s="19"/>
      <c r="F3" s="19"/>
      <c r="G3" s="19" t="s">
        <v>46</v>
      </c>
    </row>
    <row r="4" spans="1:7" ht="37.5" customHeight="1" x14ac:dyDescent="0.25">
      <c r="A4" s="19"/>
      <c r="B4" s="19"/>
      <c r="C4" s="22"/>
      <c r="D4" s="1" t="s">
        <v>43</v>
      </c>
      <c r="E4" s="1" t="s">
        <v>44</v>
      </c>
      <c r="F4" s="1" t="s">
        <v>45</v>
      </c>
      <c r="G4" s="19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61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11" sqref="A11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19" t="s">
        <v>0</v>
      </c>
      <c r="B3" s="19" t="s">
        <v>27</v>
      </c>
      <c r="C3" s="20" t="s">
        <v>28</v>
      </c>
      <c r="D3" s="20"/>
      <c r="E3" s="19" t="s">
        <v>31</v>
      </c>
      <c r="F3" s="19" t="s">
        <v>32</v>
      </c>
      <c r="G3" s="19"/>
      <c r="H3" s="19" t="s">
        <v>35</v>
      </c>
    </row>
    <row r="4" spans="1:8" ht="33.75" customHeight="1" x14ac:dyDescent="0.25">
      <c r="A4" s="19"/>
      <c r="B4" s="19"/>
      <c r="C4" s="1" t="s">
        <v>29</v>
      </c>
      <c r="D4" s="1" t="s">
        <v>30</v>
      </c>
      <c r="E4" s="19"/>
      <c r="F4" s="1" t="s">
        <v>33</v>
      </c>
      <c r="G4" s="1" t="s">
        <v>34</v>
      </c>
      <c r="H4" s="19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61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12" sqref="B12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19" t="s">
        <v>0</v>
      </c>
      <c r="B3" s="19" t="s">
        <v>37</v>
      </c>
      <c r="C3" s="19" t="s">
        <v>31</v>
      </c>
      <c r="D3" s="19" t="s">
        <v>38</v>
      </c>
      <c r="E3" s="19"/>
      <c r="F3" s="19" t="s">
        <v>39</v>
      </c>
    </row>
    <row r="4" spans="1:6" ht="21" customHeight="1" x14ac:dyDescent="0.25">
      <c r="A4" s="19"/>
      <c r="B4" s="19"/>
      <c r="C4" s="19"/>
      <c r="D4" s="1" t="s">
        <v>33</v>
      </c>
      <c r="E4" s="1" t="s">
        <v>34</v>
      </c>
      <c r="F4" s="19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>
        <v>1</v>
      </c>
      <c r="B6" s="3">
        <v>491</v>
      </c>
      <c r="C6" s="18">
        <v>50695</v>
      </c>
      <c r="D6" s="18">
        <v>1070.52</v>
      </c>
      <c r="E6" s="18">
        <v>0</v>
      </c>
      <c r="F6" s="18">
        <f>C6+D6-E6</f>
        <v>51765.52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2" spans="1:6" x14ac:dyDescent="0.25">
      <c r="A12" t="s">
        <v>61</v>
      </c>
    </row>
  </sheetData>
  <mergeCells count="5"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User</cp:lastModifiedBy>
  <cp:lastPrinted>2022-03-23T07:01:12Z</cp:lastPrinted>
  <dcterms:created xsi:type="dcterms:W3CDTF">2018-03-22T08:28:24Z</dcterms:created>
  <dcterms:modified xsi:type="dcterms:W3CDTF">2022-04-05T09:01:24Z</dcterms:modified>
</cp:coreProperties>
</file>